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D:\Desktop Backup\5744\"/>
    </mc:Choice>
  </mc:AlternateContent>
  <xr:revisionPtr revIDLastSave="0" documentId="13_ncr:1_{88939362-2BA8-4F82-B9AD-EE646762B992}" xr6:coauthVersionLast="47" xr6:coauthVersionMax="47" xr10:uidLastSave="{00000000-0000-0000-0000-000000000000}"/>
  <bookViews>
    <workbookView xWindow="-120" yWindow="-120" windowWidth="29040" windowHeight="15840" tabRatio="776" xr2:uid="{00000000-000D-0000-FFFF-FFFF00000000}"/>
  </bookViews>
  <sheets>
    <sheet name="SKETCH" sheetId="39" r:id="rId1"/>
    <sheet name="FRONT" sheetId="40" r:id="rId2"/>
    <sheet name="BACK" sheetId="41" r:id="rId3"/>
    <sheet name="COLORS" sheetId="56" r:id="rId4"/>
    <sheet name="FABRIC &amp; TRIM" sheetId="36" r:id="rId5"/>
    <sheet name="TRIM DETAIL" sheetId="44" r:id="rId6"/>
    <sheet name="SPEC" sheetId="68" r:id="rId7"/>
    <sheet name="DESIGN COMMENTS" sheetId="69" r:id="rId8"/>
    <sheet name="1ST" sheetId="70" r:id="rId9"/>
    <sheet name="Sams 1st" sheetId="72" state="hidden" r:id="rId10"/>
    <sheet name="GRADE" sheetId="71" r:id="rId11"/>
  </sheets>
  <definedNames>
    <definedName name="_xlnm.Print_Area" localSheetId="8">'1ST'!$A$1:$N$98</definedName>
    <definedName name="_xlnm.Print_Area" localSheetId="2">BACK!$A$1:$L$47</definedName>
    <definedName name="_xlnm.Print_Area" localSheetId="3">COLORS!$A$1:$L$47</definedName>
    <definedName name="_xlnm.Print_Area" localSheetId="4">'FABRIC &amp; TRIM'!$A$1:$L$48</definedName>
    <definedName name="_xlnm.Print_Area" localSheetId="1">FRONT!$A$1:$L$47</definedName>
    <definedName name="_xlnm.Print_Area" localSheetId="10">GRADE!$A$1:$N$41</definedName>
    <definedName name="_xlnm.Print_Area" localSheetId="9">'Sams 1st'!$A$1:$M$41</definedName>
    <definedName name="_xlnm.Print_Area" localSheetId="0">SKETCH!$A$1:$L$47</definedName>
    <definedName name="_xlnm.Print_Area" localSheetId="6">SPEC!$A$1:$O$41</definedName>
    <definedName name="_xlnm.Print_Area" localSheetId="5">'TRIM DETAIL'!$A$1:$L$94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72" l="1"/>
  <c r="K5" i="72"/>
  <c r="B5" i="72"/>
  <c r="L4" i="72"/>
  <c r="K4" i="72"/>
  <c r="H4" i="72"/>
  <c r="B4" i="72"/>
  <c r="L3" i="72"/>
  <c r="K3" i="72"/>
  <c r="H3" i="72"/>
  <c r="B3" i="72"/>
  <c r="K2" i="72"/>
  <c r="H2" i="72"/>
  <c r="B2" i="72"/>
  <c r="G23" i="71"/>
  <c r="H23" i="71"/>
  <c r="I23" i="71"/>
  <c r="J23" i="71"/>
  <c r="G22" i="71"/>
  <c r="H22" i="71"/>
  <c r="I22" i="71"/>
  <c r="G17" i="71"/>
  <c r="H17" i="71"/>
  <c r="I17" i="71"/>
  <c r="J17" i="71"/>
  <c r="E17" i="71"/>
  <c r="G38" i="71"/>
  <c r="H38" i="71"/>
  <c r="I38" i="71"/>
  <c r="J38" i="71"/>
  <c r="E38" i="71"/>
  <c r="G40" i="71"/>
  <c r="H40" i="71"/>
  <c r="I40" i="71"/>
  <c r="J40" i="71"/>
  <c r="E40" i="71"/>
  <c r="G33" i="71"/>
  <c r="H33" i="71"/>
  <c r="I33" i="71"/>
  <c r="J33" i="71"/>
  <c r="G34" i="71"/>
  <c r="H34" i="71"/>
  <c r="I34" i="71"/>
  <c r="J34" i="71"/>
  <c r="E34" i="71"/>
  <c r="E33" i="71"/>
  <c r="G32" i="71"/>
  <c r="H32" i="71"/>
  <c r="I32" i="71"/>
  <c r="J32" i="71"/>
  <c r="E32" i="71"/>
  <c r="G31" i="71"/>
  <c r="H31" i="71"/>
  <c r="I31" i="71"/>
  <c r="J31" i="71"/>
  <c r="E31" i="71"/>
  <c r="G28" i="71"/>
  <c r="H28" i="71"/>
  <c r="I28" i="71"/>
  <c r="J28" i="71"/>
  <c r="E28" i="71"/>
  <c r="G27" i="71"/>
  <c r="H27" i="71"/>
  <c r="I27" i="71"/>
  <c r="J27" i="71"/>
  <c r="E27" i="71"/>
  <c r="G24" i="71"/>
  <c r="H24" i="71"/>
  <c r="I24" i="71"/>
  <c r="J24" i="71"/>
  <c r="J22" i="71"/>
  <c r="G21" i="71"/>
  <c r="H21" i="71"/>
  <c r="I21" i="71"/>
  <c r="J21" i="71"/>
  <c r="G20" i="71"/>
  <c r="H20" i="71"/>
  <c r="I20" i="71"/>
  <c r="J20" i="71"/>
  <c r="G19" i="71"/>
  <c r="H19" i="71"/>
  <c r="I19" i="71"/>
  <c r="J19" i="71"/>
  <c r="G16" i="71"/>
  <c r="H16" i="71"/>
  <c r="I16" i="71"/>
  <c r="J16" i="71"/>
  <c r="E24" i="71"/>
  <c r="E23" i="71"/>
  <c r="E22" i="71"/>
  <c r="E21" i="71"/>
  <c r="E20" i="71"/>
  <c r="E19" i="71"/>
  <c r="E16" i="71"/>
  <c r="G14" i="71"/>
  <c r="H14" i="71"/>
  <c r="I14" i="71"/>
  <c r="J14" i="71"/>
  <c r="G13" i="71"/>
  <c r="H13" i="71"/>
  <c r="I13" i="71"/>
  <c r="J13" i="71"/>
  <c r="G12" i="71"/>
  <c r="H12" i="71"/>
  <c r="I12" i="71"/>
  <c r="J12" i="71"/>
  <c r="G11" i="71"/>
  <c r="H11" i="71"/>
  <c r="I11" i="71"/>
  <c r="J11" i="71"/>
  <c r="G10" i="71"/>
  <c r="H10" i="71"/>
  <c r="I10" i="71"/>
  <c r="J10" i="71"/>
  <c r="G9" i="71"/>
  <c r="H9" i="71"/>
  <c r="I9" i="71"/>
  <c r="J9" i="71"/>
  <c r="E14" i="71"/>
  <c r="E13" i="71"/>
  <c r="E12" i="71"/>
  <c r="E11" i="71"/>
  <c r="E10" i="71"/>
  <c r="E9" i="71"/>
  <c r="M5" i="71"/>
  <c r="L5" i="71"/>
  <c r="B5" i="71"/>
  <c r="M4" i="71"/>
  <c r="L4" i="71"/>
  <c r="H4" i="71"/>
  <c r="B4" i="71"/>
  <c r="M3" i="71"/>
  <c r="L3" i="71"/>
  <c r="H3" i="71"/>
  <c r="B3" i="71"/>
  <c r="L2" i="71"/>
  <c r="H2" i="71"/>
  <c r="B2" i="71"/>
  <c r="L5" i="70"/>
  <c r="K5" i="70"/>
  <c r="B5" i="70"/>
  <c r="L4" i="70"/>
  <c r="K4" i="70"/>
  <c r="H4" i="70"/>
  <c r="B4" i="70"/>
  <c r="L3" i="70"/>
  <c r="K3" i="70"/>
  <c r="H3" i="70"/>
  <c r="B3" i="70"/>
  <c r="K2" i="70"/>
  <c r="H2" i="70"/>
  <c r="B2" i="70"/>
  <c r="B5" i="68"/>
  <c r="N5" i="68"/>
  <c r="M5" i="68"/>
  <c r="N4" i="68"/>
  <c r="M4" i="68"/>
  <c r="J4" i="68"/>
  <c r="H4" i="68"/>
  <c r="B4" i="68"/>
  <c r="N3" i="68"/>
  <c r="M3" i="68"/>
  <c r="J3" i="68"/>
  <c r="H3" i="68"/>
  <c r="B3" i="68"/>
  <c r="M2" i="68"/>
  <c r="J2" i="68"/>
  <c r="H2" i="68"/>
  <c r="B2" i="68"/>
  <c r="J1" i="68"/>
  <c r="G51" i="44"/>
  <c r="G50" i="44"/>
  <c r="G49" i="44"/>
  <c r="G4" i="44"/>
  <c r="G3" i="44"/>
  <c r="G2" i="44"/>
  <c r="G4" i="36"/>
  <c r="G3" i="36"/>
  <c r="G2" i="36"/>
  <c r="G4" i="56"/>
  <c r="G3" i="56"/>
  <c r="G2" i="56"/>
  <c r="G4" i="41"/>
  <c r="G3" i="41"/>
  <c r="G2" i="41"/>
  <c r="G4" i="40"/>
  <c r="G3" i="40"/>
  <c r="G2" i="40"/>
  <c r="L99" i="44"/>
  <c r="L98" i="44"/>
  <c r="L97" i="44"/>
  <c r="K99" i="44"/>
  <c r="K98" i="44"/>
  <c r="K97" i="44"/>
  <c r="K96" i="44"/>
  <c r="B98" i="44"/>
  <c r="B97" i="44"/>
  <c r="B96" i="44"/>
  <c r="B99" i="44"/>
  <c r="H98" i="44"/>
  <c r="H97" i="44"/>
  <c r="H96" i="44"/>
  <c r="H95" i="44"/>
  <c r="L5" i="56"/>
  <c r="K5" i="56"/>
  <c r="B5" i="56"/>
  <c r="L4" i="56"/>
  <c r="K4" i="56"/>
  <c r="H4" i="56"/>
  <c r="B4" i="56"/>
  <c r="L3" i="56"/>
  <c r="K3" i="56"/>
  <c r="H3" i="56"/>
  <c r="B3" i="56"/>
  <c r="K2" i="56"/>
  <c r="H2" i="56"/>
  <c r="B2" i="56"/>
  <c r="H1" i="56"/>
  <c r="H1" i="40"/>
  <c r="H1" i="41"/>
  <c r="H1" i="36"/>
  <c r="H1" i="44"/>
  <c r="H48" i="44"/>
  <c r="L52" i="44"/>
  <c r="L51" i="44"/>
  <c r="L50" i="44"/>
  <c r="L3" i="44"/>
  <c r="L3" i="36"/>
  <c r="L3" i="41"/>
  <c r="L3" i="40"/>
  <c r="H3" i="40"/>
  <c r="K52" i="44"/>
  <c r="K51" i="44"/>
  <c r="K50" i="44"/>
  <c r="K49" i="44"/>
  <c r="H51" i="44"/>
  <c r="H50" i="44"/>
  <c r="H49" i="44"/>
  <c r="B52" i="44"/>
  <c r="B51" i="44"/>
  <c r="B50" i="44"/>
  <c r="B49" i="44"/>
  <c r="L5" i="44"/>
  <c r="K5" i="44"/>
  <c r="B5" i="44"/>
  <c r="L4" i="44"/>
  <c r="K4" i="44"/>
  <c r="H4" i="44"/>
  <c r="B4" i="44"/>
  <c r="K3" i="44"/>
  <c r="H3" i="44"/>
  <c r="B3" i="44"/>
  <c r="K2" i="44"/>
  <c r="H2" i="44"/>
  <c r="B2" i="44"/>
  <c r="L5" i="41"/>
  <c r="K5" i="41"/>
  <c r="B5" i="41"/>
  <c r="L4" i="41"/>
  <c r="K4" i="41"/>
  <c r="H4" i="41"/>
  <c r="B4" i="41"/>
  <c r="K3" i="41"/>
  <c r="H3" i="41"/>
  <c r="B3" i="41"/>
  <c r="K2" i="41"/>
  <c r="H2" i="41"/>
  <c r="B2" i="41"/>
  <c r="L5" i="40"/>
  <c r="K5" i="40"/>
  <c r="B5" i="40"/>
  <c r="L4" i="40"/>
  <c r="K4" i="40"/>
  <c r="H4" i="40"/>
  <c r="B4" i="40"/>
  <c r="K3" i="40"/>
  <c r="B3" i="40"/>
  <c r="K2" i="40"/>
  <c r="H2" i="40"/>
  <c r="B2" i="40"/>
  <c r="L4" i="36"/>
  <c r="L5" i="36"/>
  <c r="K5" i="36"/>
  <c r="K4" i="36"/>
  <c r="K3" i="36"/>
  <c r="K2" i="36"/>
  <c r="H4" i="36"/>
  <c r="H3" i="36"/>
  <c r="H2" i="36"/>
  <c r="B5" i="36"/>
  <c r="B4" i="36"/>
  <c r="B3" i="36"/>
  <c r="B2" i="3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<sst xmlns="http://schemas.openxmlformats.org/spreadsheetml/2006/main" count="686" uniqueCount="220">
  <si>
    <t>COLEMAN</t>
  </si>
  <si>
    <t>SEASON</t>
  </si>
  <si>
    <t>TECH PACK SENT</t>
  </si>
  <si>
    <t>ORIGINAL DATE:</t>
  </si>
  <si>
    <t>Reason for Revision</t>
  </si>
  <si>
    <t>GROUP</t>
  </si>
  <si>
    <t>BOTTOMS</t>
  </si>
  <si>
    <t>PROTO RCVD</t>
  </si>
  <si>
    <t>Revised 1:</t>
  </si>
  <si>
    <t>STYLE #</t>
  </si>
  <si>
    <t>SHOWROOM SAMPLE</t>
  </si>
  <si>
    <t>Revised 2:</t>
  </si>
  <si>
    <t>DESCRIPTION</t>
  </si>
  <si>
    <t>Revised 3:</t>
  </si>
  <si>
    <t>FABRIC</t>
  </si>
  <si>
    <t>MATERIAL DESCRIPTION</t>
  </si>
  <si>
    <t>VENDOR</t>
  </si>
  <si>
    <t>CONTENT</t>
  </si>
  <si>
    <t>WT/GG</t>
  </si>
  <si>
    <t>PLACEMENT</t>
  </si>
  <si>
    <t>CLRWY 1</t>
  </si>
  <si>
    <t>CLRWY 2</t>
  </si>
  <si>
    <t>CLRWY 3</t>
  </si>
  <si>
    <t>CLRWY 4</t>
  </si>
  <si>
    <t>CLRWY 5</t>
  </si>
  <si>
    <t>CLRWY 6</t>
  </si>
  <si>
    <r>
      <rPr>
        <b/>
        <sz val="14"/>
        <color rgb="FFFF0000"/>
        <rFont val="Calibri (Body)"/>
      </rPr>
      <t>W1169</t>
    </r>
    <r>
      <rPr>
        <sz val="14"/>
        <color rgb="FF000000"/>
        <rFont val="Calibri"/>
        <family val="2"/>
        <scheme val="minor"/>
      </rPr>
      <t xml:space="preserve"> CANVAS BONDED TO GRID FLEECE</t>
    </r>
  </si>
  <si>
    <t>FTY DEVELOPED</t>
  </si>
  <si>
    <t>98% COTTON/2% SPANDEX + 100% POLYESTER</t>
  </si>
  <si>
    <t>MAIN BODY FABRIC</t>
  </si>
  <si>
    <t>TOFFEE CANVAS/OLIVE FLEECE</t>
  </si>
  <si>
    <r>
      <rPr>
        <b/>
        <sz val="14"/>
        <color rgb="FFFF0000"/>
        <rFont val="Calibri (Body)"/>
      </rPr>
      <t>W1171</t>
    </r>
    <r>
      <rPr>
        <sz val="14"/>
        <rFont val="Calibri"/>
        <family val="2"/>
        <scheme val="minor"/>
      </rPr>
      <t xml:space="preserve"> CANVAS BONDED TO PRINTED FLEECE</t>
    </r>
  </si>
  <si>
    <r>
      <t xml:space="preserve">TC POCKETING: </t>
    </r>
    <r>
      <rPr>
        <b/>
        <i/>
        <sz val="12"/>
        <rFont val="Calibri"/>
        <family val="2"/>
      </rPr>
      <t>NATURAL OR COLORED AS  SUITS EACH BODY COLOR</t>
    </r>
  </si>
  <si>
    <t>80% POLY/ 20% COTTON</t>
  </si>
  <si>
    <t>95 GSM</t>
  </si>
  <si>
    <t>PIECED INSIDE FRONT POCKET BAGS &amp; LOWER TOOL POCKET</t>
  </si>
  <si>
    <t>DTM OLIVE</t>
  </si>
  <si>
    <t>NOTES/WASH</t>
  </si>
  <si>
    <t>GARMENT ENZYME WASH</t>
  </si>
  <si>
    <t>GARMENT FEATURES*</t>
  </si>
  <si>
    <t>*IT IS THE RESPONSIBILITY OF THE VENDOR TO INCLUDE THESE FEATURES AND THE NECESSARY TESTS TO CONFIRM CLAIMS  WHETHER THEY ARE INHERENT OR ADDED TO THE FABRIC</t>
  </si>
  <si>
    <t>TRIMS &amp; NOTIONS</t>
  </si>
  <si>
    <t>TRIM CODE</t>
  </si>
  <si>
    <t>SIZE</t>
  </si>
  <si>
    <t>QTY</t>
  </si>
  <si>
    <t>LOGO ELASTIC (K-2006)</t>
  </si>
  <si>
    <t>CMEL-03</t>
  </si>
  <si>
    <t>1-5/8" WIDE</t>
  </si>
  <si>
    <t>INSIDE WAISTBAND</t>
  </si>
  <si>
    <t>GREY</t>
  </si>
  <si>
    <t>COLEMAN LANTERN SHANK BUTTON</t>
  </si>
  <si>
    <t>CMLS-04</t>
  </si>
  <si>
    <t>27L</t>
  </si>
  <si>
    <t>CF CLOSURE</t>
  </si>
  <si>
    <t>ANTIQUE BRASS</t>
  </si>
  <si>
    <t>METAL ZIPPER TEETH</t>
  </si>
  <si>
    <t>YKK OR EQUIVALENT</t>
  </si>
  <si>
    <t>#4.5</t>
  </si>
  <si>
    <t>CF FLY</t>
  </si>
  <si>
    <t>POLY ZIPPER TAPE</t>
  </si>
  <si>
    <t>YKK (NATULON) OR EQUIVALENT</t>
  </si>
  <si>
    <t>AUTO-LOCK METAL ZIPPER SLIDE/PULL</t>
  </si>
  <si>
    <t>DS</t>
  </si>
  <si>
    <t>BROWN</t>
  </si>
  <si>
    <t>THREAD</t>
  </si>
  <si>
    <t>FTY SUPPLY</t>
  </si>
  <si>
    <t>AS REQUIRED</t>
  </si>
  <si>
    <t>MAIN BODY THREAD</t>
  </si>
  <si>
    <t>DTM BODY</t>
  </si>
  <si>
    <t>CONTRAST THREAD</t>
  </si>
  <si>
    <t>BUTTONHOLE @ CF WAISTBAND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</si>
  <si>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POLYESTER MAIN LABEL</t>
    </r>
  </si>
  <si>
    <t>CMWL-03</t>
  </si>
  <si>
    <t>INSIDE BACK WB</t>
  </si>
  <si>
    <t>COLEMAN RED</t>
  </si>
  <si>
    <t>CARE LABEL WITH TRACKING</t>
  </si>
  <si>
    <t>BTEX GENERIC</t>
  </si>
  <si>
    <t>SEWN INTO INSIDE WB SEAM ON WEARER'S LEFT, 4" FROM FLY</t>
  </si>
  <si>
    <t>WHITE</t>
  </si>
  <si>
    <t>FABRIC SWATCH</t>
  </si>
  <si>
    <t>3" DIA.</t>
  </si>
  <si>
    <t>ATTACHED WITH 1/2" CLEAR SWIFT TACK (PRODUCTION WILL ADVISE PLACEMENT)</t>
  </si>
  <si>
    <t>HANGTAGS &amp; PACKAGING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</si>
  <si>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PAPER WXL JOKER TICKET</t>
    </r>
  </si>
  <si>
    <t>PRODUCTION WILL ADVISE PLACEMENT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</si>
  <si>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PAPER POCKET CARD</t>
    </r>
  </si>
  <si>
    <t>SIZE STICKER</t>
  </si>
  <si>
    <t>CALL-OUT STICKER</t>
  </si>
  <si>
    <t>TRIMS FOR SAM'S ORDER ONLY</t>
  </si>
  <si>
    <r>
      <rPr>
        <b/>
        <sz val="14"/>
        <color rgb="FF00B050"/>
        <rFont val="Calibri"/>
        <family val="2"/>
      </rPr>
      <t>RECYCLED</t>
    </r>
    <r>
      <rPr>
        <sz val="14"/>
        <rFont val="Calibri"/>
        <family val="2"/>
      </rPr>
      <t xml:space="preserve"> PAPER SAM'S WxL JOKER </t>
    </r>
    <r>
      <rPr>
        <b/>
        <sz val="14"/>
        <rFont val="Calibri"/>
        <family val="2"/>
      </rPr>
      <t>WITH RFID</t>
    </r>
  </si>
  <si>
    <t>R-PAC</t>
  </si>
  <si>
    <t>CMJK-01</t>
  </si>
  <si>
    <r>
      <rPr>
        <b/>
        <sz val="14"/>
        <color rgb="FF00B050"/>
        <rFont val="Calibri"/>
        <family val="2"/>
      </rPr>
      <t>RECYCELD</t>
    </r>
    <r>
      <rPr>
        <sz val="14"/>
        <rFont val="Calibri"/>
        <family val="2"/>
      </rPr>
      <t xml:space="preserve"> PAPER SAM'S POCKET CARD</t>
    </r>
  </si>
  <si>
    <t>SAM'S W X L SIZE STICKER</t>
  </si>
  <si>
    <t>CMSS-21</t>
  </si>
  <si>
    <t>PROTO #</t>
  </si>
  <si>
    <t>PO#</t>
  </si>
  <si>
    <t>MEASUREMENT</t>
  </si>
  <si>
    <t>32 X 32</t>
  </si>
  <si>
    <t>TOL +/-</t>
  </si>
  <si>
    <t>METHOD OF MEASURE</t>
  </si>
  <si>
    <t>WAIST</t>
  </si>
  <si>
    <t>ALONG TOP EDGE</t>
  </si>
  <si>
    <t>HIGH HIP</t>
  </si>
  <si>
    <t>4" BELOW WAISTBAND (3 POINTS)</t>
  </si>
  <si>
    <t>SEAT</t>
  </si>
  <si>
    <t>3" ABOVE CROTCH (3 POINTS)</t>
  </si>
  <si>
    <t>THIGH</t>
  </si>
  <si>
    <t>1" BELOW CROTCH</t>
  </si>
  <si>
    <t>KNEE</t>
  </si>
  <si>
    <t>HALF INSEAM</t>
  </si>
  <si>
    <t>BOTTOM OPENING</t>
  </si>
  <si>
    <t>ALONG BOTTOM EDGE</t>
  </si>
  <si>
    <t>FRONT RISE</t>
  </si>
  <si>
    <t>BELOW WAISTBAND TO CROTCH SEAM</t>
  </si>
  <si>
    <t>BACK RISE</t>
  </si>
  <si>
    <t>INSEAM 30"</t>
  </si>
  <si>
    <t>INSEAM- 32"</t>
  </si>
  <si>
    <t>FROM CROTCH SEAM TO BOTTOM EDGE</t>
  </si>
  <si>
    <t>INSEAM 34</t>
  </si>
  <si>
    <t>FLY LENGTH</t>
  </si>
  <si>
    <t>ZIPPER LENGTH</t>
  </si>
  <si>
    <t>WAISTBAND HEIGHT</t>
  </si>
  <si>
    <t xml:space="preserve">BELT LOOP WIDTH/ HEIGHT </t>
  </si>
  <si>
    <t>1 X 2 1/4</t>
  </si>
  <si>
    <t>1/8</t>
  </si>
  <si>
    <t xml:space="preserve">NEITHER </t>
  </si>
  <si>
    <t>FRONT POCKET OPENING</t>
  </si>
  <si>
    <t>ALONG EDGE</t>
  </si>
  <si>
    <t xml:space="preserve">FRONT POCKET OPENING WIDTH </t>
  </si>
  <si>
    <t xml:space="preserve">AT WAISTBAND SEAM </t>
  </si>
  <si>
    <t>FRONT SLANT POCKET WIDTH / HEIGHT</t>
  </si>
  <si>
    <t>6 1/2X 11</t>
  </si>
  <si>
    <t>BACK POCKET SIZE</t>
  </si>
  <si>
    <t>7 1/2X 6 1/2</t>
  </si>
  <si>
    <t>HEIGHT x WIDTH</t>
  </si>
  <si>
    <t xml:space="preserve">BACK POCKET LOWER PORTION HEIGHT </t>
  </si>
  <si>
    <t xml:space="preserve">BACK POCKET PLACEMENT </t>
  </si>
  <si>
    <t xml:space="preserve">FROM CB RISE SEAM </t>
  </si>
  <si>
    <t xml:space="preserve">BACK POCKET BELOW YOKE SEAM </t>
  </si>
  <si>
    <t xml:space="preserve"> CLOSER TO CB RISE </t>
  </si>
  <si>
    <t xml:space="preserve">CLOSER TO SIDE SEAM </t>
  </si>
  <si>
    <t xml:space="preserve">LEG CUFF HEIGHT </t>
  </si>
  <si>
    <t>AT WEARER'S LEFT</t>
  </si>
  <si>
    <t>BACK YOKE HEIGHT AT CB / SIDE</t>
  </si>
  <si>
    <t>2 1/2X 1</t>
  </si>
  <si>
    <t>BACK CARPENTER POCKET WIDTH/ HEIGHT</t>
  </si>
  <si>
    <t>4 X 6</t>
  </si>
  <si>
    <t xml:space="preserve">TOTAL CARPENTER POCKET LENGTH </t>
  </si>
  <si>
    <t xml:space="preserve">SADDLE WIDTH  2" ABOVE CROTCH </t>
  </si>
  <si>
    <t>BELOW WAISTBAND TO FLY BOTTOM EDGE (INCLUDE DBL STITCH)</t>
  </si>
  <si>
    <t>FALL 2025</t>
  </si>
  <si>
    <t>CF5P5744</t>
  </si>
  <si>
    <t>BONDED CANVAS UTILITY PANTS WITH PATCH CELL POCKET</t>
  </si>
  <si>
    <t>COLEMAN FOLD-OVER CHAMUDE PATCH</t>
  </si>
  <si>
    <t>CMCP-10</t>
  </si>
  <si>
    <t>FOLDED AROUND UPPER RIGHT EDGE OF WEARER'S BACK RIGHT POCKET</t>
  </si>
  <si>
    <t>INVERTED METAL RIVETS</t>
  </si>
  <si>
    <t>10MM</t>
  </si>
  <si>
    <t>2 @ EACH FRONT POCKET OPENING</t>
  </si>
  <si>
    <r>
      <rPr>
        <b/>
        <sz val="14"/>
        <color rgb="FF00B050"/>
        <rFont val="Calibri (Body)_x0000_"/>
      </rPr>
      <t>RECYCLED</t>
    </r>
    <r>
      <rPr>
        <sz val="14"/>
        <rFont val="Calibri"/>
        <family val="2"/>
        <scheme val="minor"/>
      </rPr>
      <t xml:space="preserve"> POLYESTER COO/ SIZE LABEL</t>
    </r>
  </si>
  <si>
    <t>CMWL-09</t>
  </si>
  <si>
    <t>SEWN BELOW MAIN LABEL</t>
  </si>
  <si>
    <t>9/3 PROTO</t>
  </si>
  <si>
    <t>9/3 PROTO COMMENTS</t>
  </si>
  <si>
    <r>
      <t xml:space="preserve">*CORRECT SPECS OUTSIDE TOLERANCE MARKED IN </t>
    </r>
    <r>
      <rPr>
        <sz val="14"/>
        <color rgb="FFFF0000"/>
        <rFont val="Franklin Gothic Book"/>
        <family val="2"/>
      </rPr>
      <t>RED</t>
    </r>
  </si>
  <si>
    <t>1 X 2-1/2</t>
  </si>
  <si>
    <t>7 X 11-1/4</t>
  </si>
  <si>
    <t>7-1/2 X 6-1/2</t>
  </si>
  <si>
    <t>2-1/2 X 1</t>
  </si>
  <si>
    <t>PATCH CELL PHONE POCKET (HXW)</t>
  </si>
  <si>
    <t>6 X 4-1/2</t>
  </si>
  <si>
    <t>6 X 4-5/8</t>
  </si>
  <si>
    <t>BELUGA CANVAS/ BLACK FLEECE</t>
  </si>
  <si>
    <t>PHANTOM CANVAS/ P1009 FLEECE</t>
  </si>
  <si>
    <t>CASTLEROCK CANVAS/ P1418 FLEECE</t>
  </si>
  <si>
    <t>DTM BLACK</t>
  </si>
  <si>
    <t>DTM CASTLEROCK</t>
  </si>
  <si>
    <t>INIDA INK CANVAS/P2909 FLEECE</t>
  </si>
  <si>
    <t>BLACK WITH SAM'S COLOR CODE</t>
  </si>
  <si>
    <t>PHOTO</t>
  </si>
  <si>
    <t>SAM'S COLOR CODE</t>
  </si>
  <si>
    <t>RED/ GREY</t>
  </si>
  <si>
    <t>PROTO &amp; SRS SPEC: BASED ON CF4P5491 PRODUCTION FIT</t>
  </si>
  <si>
    <t>TEAR RESISTANT</t>
  </si>
  <si>
    <t>FABRIC WEIGHT</t>
  </si>
  <si>
    <t>410 GSM MINIMUM AFTER WASH</t>
  </si>
  <si>
    <t>7 1/2 X 6 1/2</t>
  </si>
  <si>
    <t>2 1/2 X 1</t>
  </si>
  <si>
    <t>6 X 4 1/2</t>
  </si>
  <si>
    <t>6 1/2 X 11</t>
  </si>
  <si>
    <t>INSEAM 32"</t>
  </si>
  <si>
    <t>INSEAM 34"</t>
  </si>
  <si>
    <t>BACK CARPENTER POCKET WIDTH / HEIGHT</t>
  </si>
  <si>
    <t>2/19/25 1ST</t>
  </si>
  <si>
    <t>1 X 2 3/8</t>
  </si>
  <si>
    <t>2 3/8 X 1</t>
  </si>
  <si>
    <t>4 5/8 X 6</t>
  </si>
  <si>
    <t>6 X 4 1/4</t>
  </si>
  <si>
    <t>THANK YOU - STEPHANIE</t>
  </si>
  <si>
    <t>ADJUST</t>
  </si>
  <si>
    <t>FRONT POCKET WIDTH AT WAIST SEAM</t>
  </si>
  <si>
    <t>FROM OUTSEAM TO POCKET OPENING EDGE</t>
  </si>
  <si>
    <r>
      <t xml:space="preserve">FRONT SLANT POCKET </t>
    </r>
    <r>
      <rPr>
        <b/>
        <sz val="14"/>
        <color rgb="FFFF0000"/>
        <rFont val="Calibri"/>
        <family val="2"/>
        <scheme val="minor"/>
      </rPr>
      <t>BAG</t>
    </r>
    <r>
      <rPr>
        <b/>
        <sz val="14"/>
        <rFont val="Calibri"/>
        <family val="2"/>
        <scheme val="minor"/>
      </rPr>
      <t xml:space="preserve"> WIDTH / HEIGHT</t>
    </r>
  </si>
  <si>
    <t>6 3/4 X 11 1/4</t>
  </si>
  <si>
    <t>7 3/4 X 6 3/4</t>
  </si>
  <si>
    <t>4 1/4 X 6 1/4</t>
  </si>
  <si>
    <t>6 1/4 X 4 3/4</t>
  </si>
  <si>
    <t>2.19.2025 - 1ST FIT</t>
  </si>
  <si>
    <t>*NOT APPROVED FOR WASH</t>
  </si>
  <si>
    <t>*RIVETS NOT AS APPROVED;  PP SAMPLE MUST MATCH SUBMIT APPROVED 2.18.2025</t>
  </si>
  <si>
    <t>*W1169 PHANTOM/P1009 FABRIC NOT APPROVED; PP FABRIC MUST MATCH PHANTOM LAB DIP APPROVED 2.18.2025</t>
  </si>
  <si>
    <t>*LOGO ELASTIC NOT APPROVED; ADVISE ETA FOR REVISED SUBMIT</t>
  </si>
  <si>
    <t>1ST FIT</t>
  </si>
  <si>
    <t>*THREAD COLOR NOT APPROVED</t>
  </si>
  <si>
    <t>1. MOST MEASUREMENTS ARE WITHIN SPEC.  PLEASE MAINTAIN FOR PP SAMPLE WHEN SAM APPROVES 1ST FIT.  FOR NOW, PLEASE SEND US ANOTHER 2-PCS IN SIZE 32X34:</t>
  </si>
  <si>
    <t>1PC IN FOR SAM'S IF THEY REJECT OUR 32 INSEAM AND 1PC FOR US AS A KEEP SAMPLE.</t>
  </si>
  <si>
    <t>2. AFTER SAM'S APPROVAL SEND REQUIRED PP SAMPLES FROM DORIS' DOCUMENT FOR SAMPLE REQUIREMENTS.  IF YOU HAVE ANY QUESTIONS REGARDING SAMPLES AT PP STAGE PLEASE EMAIL US.</t>
  </si>
  <si>
    <r>
      <t xml:space="preserve">2/19/25 - APPAREL SOURCING - 1ST FIT SAMPLE FITS WELL ON THE MODEL.  WE ARE SENDING TO SAMS FOR APPROVAL - PLEASE WAIT FOR SAM'S APPROVAL. </t>
    </r>
    <r>
      <rPr>
        <b/>
        <sz val="14"/>
        <color rgb="FFFF0000"/>
        <rFont val="Calibri (Body)"/>
      </rPr>
      <t xml:space="preserve"> Approved 2/25</t>
    </r>
  </si>
  <si>
    <t>CTAG-124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</si>
</sst>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d\-mmm;@"/>
  </numFmts>
  <fonts count="71">
    <font>
      <sz val="10"/>
      <name val="Arial"/>
      <family val="2"/>
    </font>
    <font>
      <sz val="10"/>
      <name val="Franklin Gothic Book"/>
      <family val="2"/>
    </font>
    <font>
      <sz val="8"/>
      <name val="Franklin Gothic Book"/>
      <family val="2"/>
    </font>
    <font>
      <b/>
      <sz val="10"/>
      <color indexed="9"/>
      <name val="Franklin Gothic Book"/>
      <family val="2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6"/>
      <name val="Calibri"/>
      <family val="3"/>
    </font>
    <font>
      <sz val="16"/>
      <name val="Franklin Gothic Book"/>
      <family val="2"/>
    </font>
    <font>
      <sz val="10"/>
      <name val="Calibri"/>
      <family val="2"/>
    </font>
    <font>
      <b/>
      <sz val="16"/>
      <name val="Calibri"/>
      <family val="3"/>
    </font>
    <font>
      <b/>
      <sz val="8"/>
      <name val="Franklin Gothic Book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3"/>
      <scheme val="minor"/>
    </font>
    <font>
      <b/>
      <sz val="18"/>
      <name val="Calibri"/>
      <family val="2"/>
      <scheme val="minor"/>
    </font>
    <font>
      <b/>
      <sz val="16"/>
      <name val="Calibri"/>
      <family val="3"/>
      <scheme val="minor"/>
    </font>
    <font>
      <sz val="10"/>
      <name val="Calibri"/>
      <family val="2"/>
      <scheme val="minor"/>
    </font>
    <font>
      <sz val="36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0"/>
      <name val="Calibri"/>
      <family val="2"/>
      <charset val="238"/>
      <scheme val="minor"/>
    </font>
    <font>
      <sz val="36"/>
      <name val="Arial"/>
      <family val="2"/>
    </font>
    <font>
      <sz val="36"/>
      <name val="Baskerville"/>
      <family val="1"/>
    </font>
    <font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3366FF"/>
      <name val="Calibri"/>
      <family val="2"/>
      <scheme val="minor"/>
    </font>
    <font>
      <b/>
      <sz val="14"/>
      <color theme="0"/>
      <name val="Calibri"/>
      <family val="2"/>
    </font>
    <font>
      <sz val="16"/>
      <name val="Calibri"/>
      <family val="2"/>
      <scheme val="minor"/>
    </font>
    <font>
      <sz val="14"/>
      <name val="Calibri"/>
      <family val="3"/>
      <scheme val="minor"/>
    </font>
    <font>
      <sz val="16"/>
      <name val="Calibri"/>
      <family val="2"/>
    </font>
    <font>
      <b/>
      <sz val="14"/>
      <color rgb="FF00B050"/>
      <name val="Calibri (Body)"/>
    </font>
    <font>
      <b/>
      <sz val="16"/>
      <color theme="1"/>
      <name val="Calibri (Body)_x0000_"/>
    </font>
    <font>
      <sz val="14"/>
      <name val="Franklin Gothic Book"/>
      <family val="2"/>
    </font>
    <font>
      <b/>
      <sz val="14"/>
      <name val="Franklin Gothic Book"/>
      <family val="2"/>
    </font>
    <font>
      <b/>
      <sz val="16"/>
      <name val="Franklin Gothic Book"/>
      <family val="2"/>
    </font>
    <font>
      <b/>
      <sz val="18"/>
      <color rgb="FFFF0000"/>
      <name val="Calibri"/>
      <family val="2"/>
    </font>
    <font>
      <sz val="14"/>
      <color rgb="FF000000"/>
      <name val="Calibri"/>
      <family val="2"/>
      <scheme val="minor"/>
    </font>
    <font>
      <b/>
      <sz val="14"/>
      <color rgb="FFFF0000"/>
      <name val="Calibri (Body)"/>
    </font>
    <font>
      <b/>
      <i/>
      <sz val="12"/>
      <name val="Calibri"/>
      <family val="2"/>
    </font>
    <font>
      <sz val="14"/>
      <color theme="1"/>
      <name val="Calibri"/>
      <family val="2"/>
    </font>
    <font>
      <sz val="16"/>
      <color theme="1"/>
      <name val="Calibri"/>
      <family val="2"/>
    </font>
    <font>
      <sz val="16"/>
      <name val="Calibri (Body)"/>
    </font>
    <font>
      <b/>
      <sz val="16"/>
      <name val="Calibri (Body)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rgb="FF00B050"/>
      <name val="Calibri"/>
      <family val="2"/>
    </font>
    <font>
      <sz val="16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3"/>
    </font>
    <font>
      <b/>
      <sz val="24"/>
      <color rgb="FFFF0000"/>
      <name val="Calibri"/>
      <family val="2"/>
      <scheme val="minor"/>
    </font>
    <font>
      <sz val="24"/>
      <color rgb="FFFF0000"/>
      <name val="Franklin Gothic Book"/>
      <family val="2"/>
    </font>
    <font>
      <b/>
      <sz val="14"/>
      <color rgb="FF00B050"/>
      <name val="Calibri (Body)_x0000_"/>
    </font>
    <font>
      <b/>
      <sz val="16"/>
      <color rgb="FFFF0000"/>
      <name val="Calibri"/>
      <family val="2"/>
      <scheme val="minor"/>
    </font>
    <font>
      <sz val="14"/>
      <color rgb="FFFF0000"/>
      <name val="Franklin Gothic Book"/>
      <family val="2"/>
    </font>
    <font>
      <b/>
      <sz val="14"/>
      <color rgb="FFFF0000"/>
      <name val="Calibri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D9D9D9"/>
        <bgColor rgb="FF000000"/>
      </patternFill>
    </fill>
    <fill>
      <patternFill patternType="lightUp"/>
    </fill>
    <fill>
      <patternFill patternType="lightUp">
        <fgColor rgb="FF000000"/>
        <bgColor rgb="FFD9D9D9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52">
    <xf numFmtId="0" fontId="0" fillId="0" borderId="0"/>
    <xf numFmtId="0" fontId="4" fillId="0" borderId="0"/>
    <xf numFmtId="0" fontId="6" fillId="0" borderId="0"/>
    <xf numFmtId="0" fontId="4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3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19" fillId="2" borderId="3" xfId="0" applyFont="1" applyFill="1" applyBorder="1" applyAlignment="1">
      <alignment horizontal="right" vertical="center"/>
    </xf>
    <xf numFmtId="164" fontId="20" fillId="0" borderId="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16" fillId="4" borderId="5" xfId="0" applyFont="1" applyFill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6" fillId="0" borderId="3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164" fontId="21" fillId="0" borderId="1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 shrinkToFit="1"/>
    </xf>
    <xf numFmtId="0" fontId="17" fillId="0" borderId="0" xfId="0" applyFont="1" applyProtection="1">
      <protection locked="0"/>
    </xf>
    <xf numFmtId="0" fontId="18" fillId="5" borderId="5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13" fontId="7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3" fontId="11" fillId="0" borderId="0" xfId="0" applyNumberFormat="1" applyFont="1" applyAlignment="1" applyProtection="1">
      <alignment horizontal="center"/>
      <protection locked="0"/>
    </xf>
    <xf numFmtId="13" fontId="1" fillId="0" borderId="0" xfId="0" applyNumberFormat="1" applyFont="1" applyAlignment="1" applyProtection="1">
      <alignment horizontal="center"/>
      <protection locked="0"/>
    </xf>
    <xf numFmtId="13" fontId="2" fillId="0" borderId="0" xfId="0" applyNumberFormat="1" applyFont="1" applyAlignment="1" applyProtection="1">
      <alignment horizontal="center"/>
      <protection locked="0"/>
    </xf>
    <xf numFmtId="13" fontId="11" fillId="0" borderId="0" xfId="0" applyNumberFormat="1" applyFont="1" applyProtection="1">
      <protection locked="0"/>
    </xf>
    <xf numFmtId="13" fontId="1" fillId="0" borderId="0" xfId="0" applyNumberFormat="1" applyFont="1" applyProtection="1">
      <protection locked="0"/>
    </xf>
    <xf numFmtId="13" fontId="2" fillId="0" borderId="0" xfId="0" applyNumberFormat="1" applyFont="1" applyProtection="1">
      <protection locked="0"/>
    </xf>
    <xf numFmtId="13" fontId="3" fillId="0" borderId="0" xfId="0" applyNumberFormat="1" applyFont="1" applyAlignment="1">
      <alignment horizontal="center" vertical="center"/>
    </xf>
    <xf numFmtId="164" fontId="21" fillId="0" borderId="7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 shrinkToFit="1"/>
    </xf>
    <xf numFmtId="14" fontId="2" fillId="0" borderId="0" xfId="0" applyNumberFormat="1" applyFont="1" applyProtection="1">
      <protection locked="0"/>
    </xf>
    <xf numFmtId="0" fontId="16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164" fontId="21" fillId="0" borderId="11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 shrinkToFit="1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Alignment="1" applyProtection="1">
      <alignment horizontal="center" vertical="center" wrapText="1"/>
      <protection locked="0"/>
    </xf>
    <xf numFmtId="13" fontId="9" fillId="0" borderId="1" xfId="0" applyNumberFormat="1" applyFont="1" applyBorder="1" applyAlignment="1" applyProtection="1">
      <alignment horizontal="center"/>
      <protection locked="0"/>
    </xf>
    <xf numFmtId="13" fontId="13" fillId="0" borderId="1" xfId="0" applyNumberFormat="1" applyFont="1" applyBorder="1" applyAlignment="1" applyProtection="1">
      <alignment horizontal="center"/>
      <protection locked="0"/>
    </xf>
    <xf numFmtId="13" fontId="12" fillId="0" borderId="1" xfId="0" applyNumberFormat="1" applyFont="1" applyBorder="1" applyAlignment="1" applyProtection="1">
      <alignment horizontal="center"/>
      <protection locked="0"/>
    </xf>
    <xf numFmtId="13" fontId="12" fillId="8" borderId="1" xfId="0" applyNumberFormat="1" applyFont="1" applyFill="1" applyBorder="1" applyAlignment="1" applyProtection="1">
      <alignment horizontal="center"/>
      <protection locked="0"/>
    </xf>
    <xf numFmtId="13" fontId="10" fillId="8" borderId="1" xfId="0" applyNumberFormat="1" applyFont="1" applyFill="1" applyBorder="1" applyAlignment="1" applyProtection="1">
      <alignment horizontal="center"/>
      <protection locked="0"/>
    </xf>
    <xf numFmtId="13" fontId="18" fillId="7" borderId="3" xfId="0" applyNumberFormat="1" applyFont="1" applyFill="1" applyBorder="1" applyAlignment="1" applyProtection="1">
      <alignment horizontal="center" vertical="center"/>
      <protection locked="0"/>
    </xf>
    <xf numFmtId="13" fontId="22" fillId="0" borderId="1" xfId="0" applyNumberFormat="1" applyFont="1" applyBorder="1" applyAlignment="1" applyProtection="1">
      <alignment horizontal="center"/>
      <protection locked="0"/>
    </xf>
    <xf numFmtId="13" fontId="23" fillId="0" borderId="1" xfId="0" applyNumberFormat="1" applyFont="1" applyBorder="1" applyAlignment="1" applyProtection="1">
      <alignment horizontal="center"/>
      <protection locked="0"/>
    </xf>
    <xf numFmtId="0" fontId="16" fillId="9" borderId="3" xfId="0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36" fillId="0" borderId="0" xfId="0" applyFont="1" applyProtection="1">
      <protection locked="0"/>
    </xf>
    <xf numFmtId="0" fontId="30" fillId="10" borderId="5" xfId="0" applyFont="1" applyFill="1" applyBorder="1" applyAlignment="1" applyProtection="1">
      <alignment horizontal="right" vertical="center" wrapText="1"/>
      <protection locked="0"/>
    </xf>
    <xf numFmtId="0" fontId="39" fillId="11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13" fontId="2" fillId="0" borderId="1" xfId="0" applyNumberFormat="1" applyFont="1" applyBorder="1" applyAlignment="1" applyProtection="1">
      <alignment horizontal="center"/>
      <protection locked="0"/>
    </xf>
    <xf numFmtId="13" fontId="25" fillId="7" borderId="7" xfId="0" applyNumberFormat="1" applyFont="1" applyFill="1" applyBorder="1" applyProtection="1">
      <protection locked="0"/>
    </xf>
    <xf numFmtId="13" fontId="9" fillId="7" borderId="7" xfId="0" quotePrefix="1" applyNumberFormat="1" applyFont="1" applyFill="1" applyBorder="1" applyAlignment="1" applyProtection="1">
      <alignment horizontal="center"/>
      <protection locked="0"/>
    </xf>
    <xf numFmtId="13" fontId="2" fillId="7" borderId="7" xfId="0" applyNumberFormat="1" applyFont="1" applyFill="1" applyBorder="1" applyAlignment="1" applyProtection="1">
      <alignment horizontal="center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3" fontId="12" fillId="0" borderId="1" xfId="1" applyNumberFormat="1" applyFont="1" applyBorder="1" applyAlignment="1" applyProtection="1">
      <alignment horizontal="center"/>
      <protection locked="0"/>
    </xf>
    <xf numFmtId="13" fontId="12" fillId="0" borderId="1" xfId="1" quotePrefix="1" applyNumberFormat="1" applyFont="1" applyBorder="1" applyAlignment="1" applyProtection="1">
      <alignment horizontal="center"/>
      <protection locked="0"/>
    </xf>
    <xf numFmtId="13" fontId="12" fillId="0" borderId="1" xfId="0" applyNumberFormat="1" applyFont="1" applyBorder="1" applyProtection="1">
      <protection locked="0"/>
    </xf>
    <xf numFmtId="16" fontId="47" fillId="0" borderId="31" xfId="0" applyNumberFormat="1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13" fontId="47" fillId="0" borderId="32" xfId="0" applyNumberFormat="1" applyFont="1" applyBorder="1" applyAlignment="1" applyProtection="1">
      <alignment horizontal="left" vertical="center"/>
      <protection locked="0"/>
    </xf>
    <xf numFmtId="0" fontId="47" fillId="0" borderId="33" xfId="0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5" fillId="0" borderId="25" xfId="0" applyFont="1" applyBorder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13" fontId="46" fillId="0" borderId="0" xfId="0" applyNumberFormat="1" applyFont="1" applyAlignment="1" applyProtection="1">
      <alignment horizontal="left" vertical="center"/>
      <protection locked="0"/>
    </xf>
    <xf numFmtId="13" fontId="45" fillId="0" borderId="0" xfId="0" applyNumberFormat="1" applyFont="1" applyAlignment="1" applyProtection="1">
      <alignment horizontal="left" vertical="center"/>
      <protection locked="0"/>
    </xf>
    <xf numFmtId="0" fontId="45" fillId="0" borderId="26" xfId="0" applyFont="1" applyBorder="1" applyAlignment="1" applyProtection="1">
      <alignment horizontal="left" vertical="center"/>
      <protection locked="0"/>
    </xf>
    <xf numFmtId="0" fontId="45" fillId="0" borderId="18" xfId="0" applyFont="1" applyBorder="1" applyAlignment="1" applyProtection="1">
      <alignment horizontal="left" vertical="center"/>
      <protection locked="0"/>
    </xf>
    <xf numFmtId="0" fontId="45" fillId="0" borderId="19" xfId="0" applyFont="1" applyBorder="1" applyAlignment="1" applyProtection="1">
      <alignment horizontal="left" vertical="center"/>
      <protection locked="0"/>
    </xf>
    <xf numFmtId="13" fontId="46" fillId="0" borderId="19" xfId="0" applyNumberFormat="1" applyFont="1" applyBorder="1" applyAlignment="1" applyProtection="1">
      <alignment horizontal="left" vertical="center"/>
      <protection locked="0"/>
    </xf>
    <xf numFmtId="13" fontId="45" fillId="0" borderId="19" xfId="0" applyNumberFormat="1" applyFont="1" applyBorder="1" applyAlignment="1" applyProtection="1">
      <alignment horizontal="left" vertical="center"/>
      <protection locked="0"/>
    </xf>
    <xf numFmtId="0" fontId="45" fillId="0" borderId="20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13" fontId="13" fillId="4" borderId="1" xfId="1" applyNumberFormat="1" applyFont="1" applyFill="1" applyBorder="1" applyAlignment="1" applyProtection="1">
      <alignment horizontal="center"/>
      <protection locked="0"/>
    </xf>
    <xf numFmtId="13" fontId="12" fillId="4" borderId="1" xfId="1" applyNumberFormat="1" applyFont="1" applyFill="1" applyBorder="1" applyAlignment="1" applyProtection="1">
      <alignment horizontal="center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13" fontId="10" fillId="0" borderId="1" xfId="0" applyNumberFormat="1" applyFont="1" applyBorder="1" applyAlignment="1" applyProtection="1">
      <alignment horizontal="center"/>
      <protection locked="0"/>
    </xf>
    <xf numFmtId="13" fontId="10" fillId="4" borderId="1" xfId="0" applyNumberFormat="1" applyFont="1" applyFill="1" applyBorder="1" applyAlignment="1" applyProtection="1">
      <alignment horizontal="center"/>
      <protection locked="0"/>
    </xf>
    <xf numFmtId="12" fontId="10" fillId="0" borderId="1" xfId="0" applyNumberFormat="1" applyFont="1" applyBorder="1" applyAlignment="1" applyProtection="1">
      <alignment horizontal="center"/>
      <protection locked="0"/>
    </xf>
    <xf numFmtId="13" fontId="42" fillId="0" borderId="1" xfId="0" applyNumberFormat="1" applyFont="1" applyBorder="1" applyAlignment="1" applyProtection="1">
      <alignment horizontal="center"/>
      <protection locked="0"/>
    </xf>
    <xf numFmtId="13" fontId="10" fillId="8" borderId="1" xfId="0" applyNumberFormat="1" applyFont="1" applyFill="1" applyBorder="1" applyAlignment="1" applyProtection="1">
      <alignment horizontal="center" shrinkToFit="1"/>
      <protection locked="0"/>
    </xf>
    <xf numFmtId="13" fontId="10" fillId="4" borderId="1" xfId="0" applyNumberFormat="1" applyFont="1" applyFill="1" applyBorder="1" applyAlignment="1" applyProtection="1">
      <alignment horizontal="center" shrinkToFit="1"/>
      <protection locked="0"/>
    </xf>
    <xf numFmtId="13" fontId="13" fillId="8" borderId="1" xfId="0" applyNumberFormat="1" applyFont="1" applyFill="1" applyBorder="1" applyAlignment="1" applyProtection="1">
      <alignment horizontal="center"/>
      <protection locked="0"/>
    </xf>
    <xf numFmtId="13" fontId="12" fillId="8" borderId="1" xfId="1" applyNumberFormat="1" applyFont="1" applyFill="1" applyBorder="1" applyAlignment="1" applyProtection="1">
      <alignment horizontal="center"/>
      <protection locked="0"/>
    </xf>
    <xf numFmtId="13" fontId="13" fillId="8" borderId="1" xfId="1" applyNumberFormat="1" applyFont="1" applyFill="1" applyBorder="1" applyAlignment="1" applyProtection="1">
      <alignment horizontal="center"/>
      <protection locked="0"/>
    </xf>
    <xf numFmtId="12" fontId="23" fillId="0" borderId="1" xfId="0" applyNumberFormat="1" applyFont="1" applyBorder="1" applyAlignment="1" applyProtection="1">
      <alignment horizontal="center"/>
      <protection locked="0"/>
    </xf>
    <xf numFmtId="13" fontId="52" fillId="0" borderId="1" xfId="1" applyNumberFormat="1" applyFont="1" applyBorder="1" applyAlignment="1" applyProtection="1">
      <alignment horizontal="center"/>
      <protection locked="0"/>
    </xf>
    <xf numFmtId="13" fontId="53" fillId="0" borderId="1" xfId="0" applyNumberFormat="1" applyFont="1" applyBorder="1" applyAlignment="1" applyProtection="1">
      <alignment horizontal="center"/>
      <protection locked="0"/>
    </xf>
    <xf numFmtId="13" fontId="13" fillId="0" borderId="37" xfId="0" applyNumberFormat="1" applyFont="1" applyBorder="1" applyAlignment="1" applyProtection="1">
      <alignment horizontal="center"/>
      <protection locked="0"/>
    </xf>
    <xf numFmtId="13" fontId="12" fillId="0" borderId="37" xfId="0" applyNumberFormat="1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13" fontId="54" fillId="7" borderId="3" xfId="0" applyNumberFormat="1" applyFont="1" applyFill="1" applyBorder="1" applyAlignment="1" applyProtection="1">
      <alignment horizontal="center" vertical="center"/>
      <protection locked="0"/>
    </xf>
    <xf numFmtId="13" fontId="56" fillId="7" borderId="3" xfId="0" applyNumberFormat="1" applyFont="1" applyFill="1" applyBorder="1" applyAlignment="1" applyProtection="1">
      <alignment horizontal="center" vertical="center"/>
      <protection locked="0"/>
    </xf>
    <xf numFmtId="13" fontId="16" fillId="7" borderId="3" xfId="0" applyNumberFormat="1" applyFont="1" applyFill="1" applyBorder="1" applyAlignment="1" applyProtection="1">
      <alignment horizontal="center" vertical="center"/>
      <protection locked="0"/>
    </xf>
    <xf numFmtId="13" fontId="57" fillId="4" borderId="1" xfId="1" applyNumberFormat="1" applyFont="1" applyFill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1" fillId="0" borderId="5" xfId="0" applyFont="1" applyBorder="1" applyAlignment="1" applyProtection="1">
      <alignment horizontal="left" vertical="center" wrapText="1"/>
      <protection locked="0"/>
    </xf>
    <xf numFmtId="13" fontId="40" fillId="8" borderId="1" xfId="0" applyNumberFormat="1" applyFont="1" applyFill="1" applyBorder="1" applyAlignment="1" applyProtection="1">
      <alignment horizontal="center"/>
      <protection locked="0"/>
    </xf>
    <xf numFmtId="13" fontId="9" fillId="8" borderId="1" xfId="0" quotePrefix="1" applyNumberFormat="1" applyFont="1" applyFill="1" applyBorder="1" applyAlignment="1" applyProtection="1">
      <alignment horizontal="center"/>
      <protection locked="0"/>
    </xf>
    <xf numFmtId="13" fontId="23" fillId="8" borderId="1" xfId="0" applyNumberFormat="1" applyFont="1" applyFill="1" applyBorder="1" applyAlignment="1" applyProtection="1">
      <alignment horizontal="center"/>
      <protection locked="0"/>
    </xf>
    <xf numFmtId="13" fontId="52" fillId="8" borderId="1" xfId="1" applyNumberFormat="1" applyFont="1" applyFill="1" applyBorder="1" applyAlignment="1" applyProtection="1">
      <alignment horizontal="center"/>
      <protection locked="0"/>
    </xf>
    <xf numFmtId="13" fontId="13" fillId="0" borderId="1" xfId="1" applyNumberFormat="1" applyFont="1" applyBorder="1" applyAlignment="1" applyProtection="1">
      <alignment horizontal="center"/>
      <protection locked="0"/>
    </xf>
    <xf numFmtId="13" fontId="10" fillId="0" borderId="1" xfId="0" applyNumberFormat="1" applyFont="1" applyBorder="1" applyAlignment="1" applyProtection="1">
      <alignment horizontal="center" shrinkToFit="1"/>
      <protection locked="0"/>
    </xf>
    <xf numFmtId="13" fontId="59" fillId="0" borderId="1" xfId="0" applyNumberFormat="1" applyFont="1" applyBorder="1" applyAlignment="1" applyProtection="1">
      <alignment horizontal="center"/>
      <protection locked="0"/>
    </xf>
    <xf numFmtId="13" fontId="44" fillId="4" borderId="1" xfId="0" applyNumberFormat="1" applyFont="1" applyFill="1" applyBorder="1" applyAlignment="1" applyProtection="1">
      <alignment horizontal="center"/>
      <protection locked="0"/>
    </xf>
    <xf numFmtId="13" fontId="44" fillId="4" borderId="1" xfId="0" applyNumberFormat="1" applyFont="1" applyFill="1" applyBorder="1" applyProtection="1">
      <protection locked="0"/>
    </xf>
    <xf numFmtId="13" fontId="61" fillId="4" borderId="1" xfId="0" applyNumberFormat="1" applyFont="1" applyFill="1" applyBorder="1" applyAlignment="1" applyProtection="1">
      <alignment horizontal="center"/>
      <protection locked="0"/>
    </xf>
    <xf numFmtId="13" fontId="10" fillId="0" borderId="1" xfId="0" applyNumberFormat="1" applyFont="1" applyBorder="1" applyProtection="1">
      <protection locked="0"/>
    </xf>
    <xf numFmtId="0" fontId="62" fillId="0" borderId="25" xfId="0" applyFont="1" applyBorder="1" applyAlignment="1">
      <alignment horizontal="left"/>
    </xf>
    <xf numFmtId="0" fontId="62" fillId="0" borderId="0" xfId="0" applyFont="1" applyAlignment="1">
      <alignment horizontal="left"/>
    </xf>
    <xf numFmtId="0" fontId="62" fillId="0" borderId="26" xfId="0" applyFont="1" applyBorder="1" applyAlignment="1">
      <alignment horizontal="left"/>
    </xf>
    <xf numFmtId="0" fontId="63" fillId="0" borderId="0" xfId="0" applyFont="1" applyProtection="1">
      <protection locked="0"/>
    </xf>
    <xf numFmtId="13" fontId="55" fillId="7" borderId="40" xfId="0" applyNumberFormat="1" applyFont="1" applyFill="1" applyBorder="1" applyAlignment="1" applyProtection="1">
      <alignment horizontal="center"/>
      <protection locked="0"/>
    </xf>
    <xf numFmtId="0" fontId="62" fillId="0" borderId="39" xfId="0" applyFont="1" applyBorder="1" applyAlignment="1">
      <alignment horizontal="left"/>
    </xf>
    <xf numFmtId="0" fontId="60" fillId="0" borderId="1" xfId="0" applyFont="1" applyBorder="1" applyAlignment="1" applyProtection="1">
      <alignment horizontal="center" vertical="center" wrapText="1"/>
      <protection locked="0"/>
    </xf>
    <xf numFmtId="0" fontId="42" fillId="0" borderId="28" xfId="0" applyFont="1" applyBorder="1" applyAlignment="1" applyProtection="1">
      <alignment horizontal="left"/>
      <protection locked="0"/>
    </xf>
    <xf numFmtId="0" fontId="42" fillId="0" borderId="13" xfId="0" applyFont="1" applyBorder="1" applyAlignment="1" applyProtection="1">
      <alignment horizontal="left"/>
      <protection locked="0"/>
    </xf>
    <xf numFmtId="13" fontId="65" fillId="7" borderId="3" xfId="0" applyNumberFormat="1" applyFont="1" applyFill="1" applyBorder="1" applyAlignment="1" applyProtection="1">
      <alignment vertical="center"/>
      <protection locked="0"/>
    </xf>
    <xf numFmtId="13" fontId="12" fillId="0" borderId="1" xfId="1" applyNumberFormat="1" applyFont="1" applyBorder="1" applyAlignment="1" applyProtection="1">
      <alignment horizontal="center" shrinkToFit="1"/>
      <protection locked="0"/>
    </xf>
    <xf numFmtId="0" fontId="42" fillId="0" borderId="15" xfId="0" applyFont="1" applyBorder="1" applyAlignment="1" applyProtection="1">
      <alignment horizontal="left"/>
      <protection locked="0"/>
    </xf>
    <xf numFmtId="0" fontId="42" fillId="0" borderId="16" xfId="0" applyFont="1" applyBorder="1" applyAlignment="1" applyProtection="1">
      <alignment horizontal="left"/>
      <protection locked="0"/>
    </xf>
    <xf numFmtId="0" fontId="42" fillId="0" borderId="27" xfId="0" applyFont="1" applyBorder="1" applyAlignment="1" applyProtection="1">
      <alignment horizontal="left"/>
      <protection locked="0"/>
    </xf>
    <xf numFmtId="13" fontId="67" fillId="0" borderId="1" xfId="1" applyNumberFormat="1" applyFont="1" applyBorder="1" applyAlignment="1" applyProtection="1">
      <alignment horizontal="center"/>
      <protection locked="0"/>
    </xf>
    <xf numFmtId="0" fontId="22" fillId="13" borderId="5" xfId="0" applyFont="1" applyFill="1" applyBorder="1" applyAlignment="1" applyProtection="1">
      <alignment horizontal="left" vertical="center" wrapText="1"/>
      <protection locked="0"/>
    </xf>
    <xf numFmtId="0" fontId="22" fillId="13" borderId="1" xfId="0" applyFont="1" applyFill="1" applyBorder="1" applyAlignment="1" applyProtection="1">
      <alignment horizontal="left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/>
      <protection locked="0"/>
    </xf>
    <xf numFmtId="0" fontId="22" fillId="13" borderId="1" xfId="0" applyFont="1" applyFill="1" applyBorder="1" applyAlignment="1" applyProtection="1">
      <alignment horizontal="left" vertical="center"/>
      <protection locked="0"/>
    </xf>
    <xf numFmtId="0" fontId="12" fillId="13" borderId="36" xfId="0" applyFont="1" applyFill="1" applyBorder="1" applyAlignment="1" applyProtection="1">
      <alignment horizontal="center" vertical="center" wrapText="1"/>
      <protection locked="0"/>
    </xf>
    <xf numFmtId="13" fontId="20" fillId="4" borderId="1" xfId="1" applyNumberFormat="1" applyFont="1" applyFill="1" applyBorder="1" applyAlignment="1" applyProtection="1">
      <alignment horizontal="center"/>
      <protection locked="0"/>
    </xf>
    <xf numFmtId="13" fontId="20" fillId="0" borderId="1" xfId="1" applyNumberFormat="1" applyFont="1" applyBorder="1" applyAlignment="1" applyProtection="1">
      <alignment horizontal="center"/>
      <protection locked="0"/>
    </xf>
    <xf numFmtId="13" fontId="68" fillId="4" borderId="1" xfId="1" applyNumberFormat="1" applyFont="1" applyFill="1" applyBorder="1" applyAlignment="1" applyProtection="1">
      <alignment horizontal="center"/>
      <protection locked="0"/>
    </xf>
    <xf numFmtId="13" fontId="20" fillId="8" borderId="1" xfId="1" applyNumberFormat="1" applyFont="1" applyFill="1" applyBorder="1" applyAlignment="1" applyProtection="1">
      <alignment horizontal="center"/>
      <protection locked="0"/>
    </xf>
    <xf numFmtId="13" fontId="20" fillId="0" borderId="1" xfId="0" applyNumberFormat="1" applyFont="1" applyBorder="1" applyAlignment="1" applyProtection="1">
      <alignment horizontal="center"/>
      <protection locked="0"/>
    </xf>
    <xf numFmtId="13" fontId="60" fillId="0" borderId="1" xfId="1" applyNumberFormat="1" applyFont="1" applyBorder="1" applyAlignment="1" applyProtection="1">
      <alignment horizontal="center"/>
      <protection locked="0"/>
    </xf>
    <xf numFmtId="13" fontId="20" fillId="8" borderId="1" xfId="0" applyNumberFormat="1" applyFont="1" applyFill="1" applyBorder="1" applyAlignment="1" applyProtection="1">
      <alignment horizontal="center"/>
      <protection locked="0"/>
    </xf>
    <xf numFmtId="13" fontId="20" fillId="4" borderId="1" xfId="0" applyNumberFormat="1" applyFont="1" applyFill="1" applyBorder="1" applyAlignment="1" applyProtection="1">
      <alignment horizontal="center" shrinkToFit="1"/>
      <protection locked="0"/>
    </xf>
    <xf numFmtId="13" fontId="20" fillId="8" borderId="1" xfId="0" applyNumberFormat="1" applyFont="1" applyFill="1" applyBorder="1" applyAlignment="1" applyProtection="1">
      <alignment horizontal="center" shrinkToFit="1"/>
      <protection locked="0"/>
    </xf>
    <xf numFmtId="13" fontId="20" fillId="4" borderId="1" xfId="0" applyNumberFormat="1" applyFont="1" applyFill="1" applyBorder="1" applyAlignment="1" applyProtection="1">
      <alignment horizontal="center"/>
      <protection locked="0"/>
    </xf>
    <xf numFmtId="13" fontId="68" fillId="4" borderId="1" xfId="0" applyNumberFormat="1" applyFont="1" applyFill="1" applyBorder="1" applyAlignment="1" applyProtection="1">
      <alignment horizontal="center"/>
      <protection locked="0"/>
    </xf>
    <xf numFmtId="13" fontId="68" fillId="0" borderId="1" xfId="1" applyNumberFormat="1" applyFont="1" applyBorder="1" applyAlignment="1" applyProtection="1">
      <alignment horizontal="center"/>
      <protection locked="0"/>
    </xf>
    <xf numFmtId="13" fontId="68" fillId="8" borderId="1" xfId="1" applyNumberFormat="1" applyFont="1" applyFill="1" applyBorder="1" applyAlignment="1" applyProtection="1">
      <alignment horizontal="center"/>
      <protection locked="0"/>
    </xf>
    <xf numFmtId="13" fontId="20" fillId="0" borderId="1" xfId="1" quotePrefix="1" applyNumberFormat="1" applyFont="1" applyBorder="1" applyAlignment="1" applyProtection="1">
      <alignment horizontal="center"/>
      <protection locked="0"/>
    </xf>
    <xf numFmtId="13" fontId="20" fillId="0" borderId="1" xfId="1" applyNumberFormat="1" applyFont="1" applyBorder="1" applyAlignment="1" applyProtection="1">
      <alignment horizontal="center" shrinkToFit="1"/>
      <protection locked="0"/>
    </xf>
    <xf numFmtId="13" fontId="20" fillId="7" borderId="1" xfId="0" applyNumberFormat="1" applyFont="1" applyFill="1" applyBorder="1" applyAlignment="1" applyProtection="1">
      <alignment horizontal="center" vertical="center"/>
      <protection locked="0"/>
    </xf>
    <xf numFmtId="13" fontId="68" fillId="7" borderId="1" xfId="0" applyNumberFormat="1" applyFont="1" applyFill="1" applyBorder="1" applyAlignment="1" applyProtection="1">
      <alignment horizontal="center" vertical="center"/>
      <protection locked="0"/>
    </xf>
    <xf numFmtId="13" fontId="20" fillId="7" borderId="1" xfId="0" applyNumberFormat="1" applyFont="1" applyFill="1" applyBorder="1" applyAlignment="1" applyProtection="1">
      <alignment horizontal="center"/>
      <protection locked="0"/>
    </xf>
    <xf numFmtId="13" fontId="6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right" vertical="center"/>
    </xf>
    <xf numFmtId="164" fontId="20" fillId="0" borderId="1" xfId="0" applyNumberFormat="1" applyFont="1" applyBorder="1" applyAlignment="1">
      <alignment horizontal="center" vertical="center"/>
    </xf>
    <xf numFmtId="0" fontId="16" fillId="4" borderId="1" xfId="0" applyFont="1" applyFill="1" applyBorder="1" applyAlignment="1">
      <alignment horizontal="right" vertical="center"/>
    </xf>
    <xf numFmtId="13" fontId="20" fillId="8" borderId="41" xfId="1" applyNumberFormat="1" applyFont="1" applyFill="1" applyBorder="1" applyAlignment="1" applyProtection="1">
      <alignment horizontal="center"/>
      <protection locked="0"/>
    </xf>
    <xf numFmtId="13" fontId="20" fillId="0" borderId="1" xfId="0" applyNumberFormat="1" applyFont="1" applyBorder="1" applyAlignment="1">
      <alignment horizontal="center"/>
    </xf>
    <xf numFmtId="13" fontId="68" fillId="0" borderId="1" xfId="0" applyNumberFormat="1" applyFont="1" applyBorder="1" applyAlignment="1">
      <alignment horizontal="center"/>
    </xf>
    <xf numFmtId="13" fontId="20" fillId="0" borderId="1" xfId="1" applyNumberFormat="1" applyFont="1" applyBorder="1" applyAlignment="1">
      <alignment horizontal="center"/>
    </xf>
    <xf numFmtId="13" fontId="20" fillId="4" borderId="1" xfId="1" applyNumberFormat="1" applyFont="1" applyFill="1" applyBorder="1" applyAlignment="1">
      <alignment horizontal="center"/>
    </xf>
    <xf numFmtId="13" fontId="20" fillId="8" borderId="1" xfId="1" applyNumberFormat="1" applyFont="1" applyFill="1" applyBorder="1" applyAlignment="1">
      <alignment horizontal="center"/>
    </xf>
    <xf numFmtId="13" fontId="20" fillId="8" borderId="1" xfId="0" applyNumberFormat="1" applyFont="1" applyFill="1" applyBorder="1" applyAlignment="1">
      <alignment horizontal="center"/>
    </xf>
    <xf numFmtId="13" fontId="20" fillId="0" borderId="1" xfId="1" quotePrefix="1" applyNumberFormat="1" applyFont="1" applyBorder="1" applyAlignment="1">
      <alignment horizontal="center"/>
    </xf>
    <xf numFmtId="0" fontId="69" fillId="0" borderId="0" xfId="0" applyFont="1"/>
    <xf numFmtId="0" fontId="69" fillId="15" borderId="0" xfId="0" applyFont="1" applyFill="1"/>
    <xf numFmtId="0" fontId="70" fillId="15" borderId="0" xfId="0" applyFont="1" applyFill="1"/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9" fillId="3" borderId="18" xfId="0" applyFont="1" applyFill="1" applyBorder="1" applyAlignment="1">
      <alignment horizontal="left"/>
    </xf>
    <xf numFmtId="0" fontId="19" fillId="3" borderId="19" xfId="0" applyFont="1" applyFill="1" applyBorder="1" applyAlignment="1">
      <alignment horizontal="left"/>
    </xf>
    <xf numFmtId="0" fontId="19" fillId="3" borderId="20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4" fillId="4" borderId="15" xfId="0" applyFont="1" applyFill="1" applyBorder="1" applyAlignment="1">
      <alignment horizontal="left" vertical="center"/>
    </xf>
    <xf numFmtId="0" fontId="24" fillId="4" borderId="16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164" fontId="34" fillId="9" borderId="17" xfId="0" applyNumberFormat="1" applyFont="1" applyFill="1" applyBorder="1" applyAlignment="1">
      <alignment horizontal="left" vertical="center" wrapText="1"/>
    </xf>
    <xf numFmtId="164" fontId="34" fillId="9" borderId="14" xfId="0" applyNumberFormat="1" applyFont="1" applyFill="1" applyBorder="1" applyAlignment="1">
      <alignment horizontal="left" vertical="center" wrapText="1"/>
    </xf>
    <xf numFmtId="164" fontId="22" fillId="9" borderId="15" xfId="0" applyNumberFormat="1" applyFont="1" applyFill="1" applyBorder="1" applyAlignment="1">
      <alignment horizontal="left" vertical="center" wrapText="1"/>
    </xf>
    <xf numFmtId="164" fontId="22" fillId="9" borderId="13" xfId="0" applyNumberFormat="1" applyFont="1" applyFill="1" applyBorder="1" applyAlignment="1">
      <alignment horizontal="left" vertical="center" wrapText="1"/>
    </xf>
    <xf numFmtId="165" fontId="37" fillId="9" borderId="15" xfId="0" applyNumberFormat="1" applyFont="1" applyFill="1" applyBorder="1" applyAlignment="1">
      <alignment horizontal="left" vertical="center" wrapText="1"/>
    </xf>
    <xf numFmtId="165" fontId="37" fillId="9" borderId="13" xfId="0" applyNumberFormat="1" applyFont="1" applyFill="1" applyBorder="1" applyAlignment="1">
      <alignment horizontal="left" vertical="center" wrapText="1"/>
    </xf>
    <xf numFmtId="0" fontId="19" fillId="3" borderId="25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26" xfId="0" applyFont="1" applyFill="1" applyBorder="1" applyAlignment="1">
      <alignment horizontal="left"/>
    </xf>
    <xf numFmtId="0" fontId="18" fillId="0" borderId="0" xfId="0" applyFont="1" applyAlignment="1" applyProtection="1">
      <alignment horizontal="center"/>
      <protection locked="0"/>
    </xf>
    <xf numFmtId="14" fontId="22" fillId="9" borderId="17" xfId="0" applyNumberFormat="1" applyFont="1" applyFill="1" applyBorder="1" applyAlignment="1">
      <alignment horizontal="left" vertical="center" wrapText="1"/>
    </xf>
    <xf numFmtId="14" fontId="22" fillId="9" borderId="14" xfId="0" applyNumberFormat="1" applyFont="1" applyFill="1" applyBorder="1" applyAlignment="1">
      <alignment horizontal="left" vertical="center" wrapText="1"/>
    </xf>
    <xf numFmtId="14" fontId="22" fillId="9" borderId="15" xfId="0" applyNumberFormat="1" applyFont="1" applyFill="1" applyBorder="1" applyAlignment="1">
      <alignment horizontal="left" vertical="center" wrapText="1"/>
    </xf>
    <xf numFmtId="14" fontId="22" fillId="9" borderId="13" xfId="0" applyNumberFormat="1" applyFont="1" applyFill="1" applyBorder="1" applyAlignment="1">
      <alignment horizontal="left" vertical="center" wrapText="1"/>
    </xf>
    <xf numFmtId="165" fontId="35" fillId="9" borderId="15" xfId="0" applyNumberFormat="1" applyFont="1" applyFill="1" applyBorder="1" applyAlignment="1">
      <alignment horizontal="left" vertical="center" wrapText="1"/>
    </xf>
    <xf numFmtId="165" fontId="35" fillId="9" borderId="13" xfId="0" applyNumberFormat="1" applyFont="1" applyFill="1" applyBorder="1" applyAlignment="1">
      <alignment horizontal="left" vertical="center" wrapText="1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20" fillId="6" borderId="5" xfId="0" applyFont="1" applyFill="1" applyBorder="1" applyAlignment="1" applyProtection="1">
      <alignment horizontal="left" vertical="center"/>
      <protection locked="0"/>
    </xf>
    <xf numFmtId="0" fontId="20" fillId="6" borderId="1" xfId="0" applyFont="1" applyFill="1" applyBorder="1" applyAlignment="1" applyProtection="1">
      <alignment horizontal="left" vertical="center"/>
      <protection locked="0"/>
    </xf>
    <xf numFmtId="0" fontId="19" fillId="3" borderId="2" xfId="0" applyFont="1" applyFill="1" applyBorder="1" applyAlignment="1" applyProtection="1">
      <alignment horizontal="center"/>
      <protection locked="0"/>
    </xf>
    <xf numFmtId="0" fontId="19" fillId="3" borderId="3" xfId="0" applyFont="1" applyFill="1" applyBorder="1" applyAlignment="1" applyProtection="1">
      <alignment horizontal="center"/>
      <protection locked="0"/>
    </xf>
    <xf numFmtId="14" fontId="22" fillId="9" borderId="3" xfId="0" applyNumberFormat="1" applyFont="1" applyFill="1" applyBorder="1" applyAlignment="1">
      <alignment horizontal="left" vertical="center" wrapText="1"/>
    </xf>
    <xf numFmtId="165" fontId="35" fillId="9" borderId="1" xfId="0" applyNumberFormat="1" applyFont="1" applyFill="1" applyBorder="1" applyAlignment="1">
      <alignment horizontal="left" vertical="center" wrapText="1"/>
    </xf>
    <xf numFmtId="0" fontId="39" fillId="11" borderId="5" xfId="0" applyFont="1" applyFill="1" applyBorder="1" applyAlignment="1" applyProtection="1">
      <alignment horizontal="right" vertical="center" wrapText="1"/>
      <protection locked="0"/>
    </xf>
    <xf numFmtId="0" fontId="39" fillId="11" borderId="1" xfId="0" applyFont="1" applyFill="1" applyBorder="1" applyAlignment="1" applyProtection="1">
      <alignment horizontal="right" vertical="center" wrapText="1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12" fillId="0" borderId="38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4" fillId="4" borderId="1" xfId="0" applyFont="1" applyFill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14" fontId="22" fillId="9" borderId="1" xfId="0" applyNumberFormat="1" applyFont="1" applyFill="1" applyBorder="1" applyAlignment="1">
      <alignment horizontal="left" vertical="center" wrapText="1"/>
    </xf>
    <xf numFmtId="0" fontId="33" fillId="0" borderId="1" xfId="0" applyFont="1" applyBorder="1" applyAlignment="1" applyProtection="1">
      <alignment horizontal="left" vertical="center" wrapText="1"/>
      <protection locked="0"/>
    </xf>
    <xf numFmtId="0" fontId="20" fillId="6" borderId="5" xfId="0" applyFont="1" applyFill="1" applyBorder="1" applyAlignment="1" applyProtection="1">
      <alignment horizontal="left" vertical="center" wrapText="1"/>
      <protection locked="0"/>
    </xf>
    <xf numFmtId="0" fontId="20" fillId="6" borderId="1" xfId="0" applyFont="1" applyFill="1" applyBorder="1" applyAlignment="1" applyProtection="1">
      <alignment horizontal="left" vertical="center" wrapText="1"/>
      <protection locked="0"/>
    </xf>
    <xf numFmtId="0" fontId="20" fillId="6" borderId="6" xfId="0" applyFont="1" applyFill="1" applyBorder="1" applyAlignment="1" applyProtection="1">
      <alignment horizontal="center" vertical="center" wrapText="1"/>
      <protection locked="0"/>
    </xf>
    <xf numFmtId="0" fontId="20" fillId="6" borderId="7" xfId="0" applyFont="1" applyFill="1" applyBorder="1" applyAlignment="1" applyProtection="1">
      <alignment horizontal="center" vertical="center" wrapText="1"/>
      <protection locked="0"/>
    </xf>
    <xf numFmtId="0" fontId="22" fillId="5" borderId="5" xfId="0" applyFont="1" applyFill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 applyProtection="1">
      <alignment horizontal="center" vertical="center" wrapText="1"/>
      <protection locked="0"/>
    </xf>
    <xf numFmtId="0" fontId="36" fillId="0" borderId="5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48" fillId="12" borderId="28" xfId="0" applyFont="1" applyFill="1" applyBorder="1" applyAlignment="1" applyProtection="1">
      <alignment horizontal="center" vertical="center" wrapText="1"/>
      <protection locked="0"/>
    </xf>
    <xf numFmtId="0" fontId="48" fillId="12" borderId="16" xfId="0" applyFont="1" applyFill="1" applyBorder="1" applyAlignment="1" applyProtection="1">
      <alignment horizontal="center" vertical="center" wrapText="1"/>
      <protection locked="0"/>
    </xf>
    <xf numFmtId="0" fontId="48" fillId="12" borderId="34" xfId="0" applyFont="1" applyFill="1" applyBorder="1" applyAlignment="1" applyProtection="1">
      <alignment horizontal="center" vertical="center" wrapText="1"/>
      <protection locked="0"/>
    </xf>
    <xf numFmtId="0" fontId="48" fillId="14" borderId="28" xfId="0" applyFont="1" applyFill="1" applyBorder="1" applyAlignment="1" applyProtection="1">
      <alignment horizontal="center" vertical="center" wrapText="1"/>
      <protection locked="0"/>
    </xf>
    <xf numFmtId="0" fontId="48" fillId="14" borderId="16" xfId="0" applyFont="1" applyFill="1" applyBorder="1" applyAlignment="1" applyProtection="1">
      <alignment horizontal="center" vertical="center" wrapText="1"/>
      <protection locked="0"/>
    </xf>
    <xf numFmtId="0" fontId="48" fillId="14" borderId="34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12" fillId="0" borderId="28" xfId="0" applyFont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16" xfId="0" applyFont="1" applyBorder="1" applyAlignment="1" applyProtection="1">
      <alignment horizontal="left"/>
      <protection locked="0"/>
    </xf>
    <xf numFmtId="0" fontId="7" fillId="0" borderId="27" xfId="0" applyFont="1" applyBorder="1" applyAlignment="1" applyProtection="1">
      <alignment horizontal="left"/>
      <protection locked="0"/>
    </xf>
    <xf numFmtId="0" fontId="12" fillId="7" borderId="30" xfId="0" applyFont="1" applyFill="1" applyBorder="1" applyAlignment="1" applyProtection="1">
      <alignment horizontal="left"/>
      <protection locked="0"/>
    </xf>
    <xf numFmtId="0" fontId="12" fillId="7" borderId="24" xfId="0" applyFont="1" applyFill="1" applyBorder="1" applyAlignment="1" applyProtection="1">
      <alignment horizontal="left"/>
      <protection locked="0"/>
    </xf>
    <xf numFmtId="0" fontId="7" fillId="7" borderId="22" xfId="0" applyFont="1" applyFill="1" applyBorder="1" applyAlignment="1" applyProtection="1">
      <alignment horizontal="left"/>
      <protection locked="0"/>
    </xf>
    <xf numFmtId="0" fontId="7" fillId="7" borderId="23" xfId="0" applyFont="1" applyFill="1" applyBorder="1" applyAlignment="1" applyProtection="1">
      <alignment horizontal="left"/>
      <protection locked="0"/>
    </xf>
    <xf numFmtId="0" fontId="7" fillId="7" borderId="29" xfId="0" applyFont="1" applyFill="1" applyBorder="1" applyAlignment="1" applyProtection="1">
      <alignment horizontal="left"/>
      <protection locked="0"/>
    </xf>
    <xf numFmtId="0" fontId="42" fillId="0" borderId="5" xfId="0" applyFont="1" applyBorder="1" applyAlignment="1" applyProtection="1">
      <alignment horizontal="left"/>
      <protection locked="0"/>
    </xf>
    <xf numFmtId="0" fontId="42" fillId="0" borderId="1" xfId="0" applyFont="1" applyBorder="1" applyAlignment="1" applyProtection="1">
      <alignment horizontal="left"/>
      <protection locked="0"/>
    </xf>
    <xf numFmtId="0" fontId="42" fillId="0" borderId="9" xfId="0" applyFont="1" applyBorder="1" applyAlignment="1" applyProtection="1">
      <alignment horizontal="left"/>
      <protection locked="0"/>
    </xf>
    <xf numFmtId="0" fontId="12" fillId="0" borderId="28" xfId="0" applyFont="1" applyBorder="1" applyAlignment="1" applyProtection="1">
      <alignment horizontal="left" shrinkToFit="1"/>
      <protection locked="0"/>
    </xf>
    <xf numFmtId="0" fontId="12" fillId="0" borderId="13" xfId="0" applyFont="1" applyBorder="1" applyAlignment="1" applyProtection="1">
      <alignment horizontal="left" shrinkToFit="1"/>
      <protection locked="0"/>
    </xf>
    <xf numFmtId="0" fontId="12" fillId="0" borderId="1" xfId="0" applyFont="1" applyBorder="1" applyAlignment="1" applyProtection="1">
      <alignment horizontal="left" shrinkToFit="1"/>
      <protection locked="0"/>
    </xf>
    <xf numFmtId="0" fontId="12" fillId="0" borderId="9" xfId="0" applyFont="1" applyBorder="1" applyAlignment="1" applyProtection="1">
      <alignment horizontal="left" shrinkToFit="1"/>
      <protection locked="0"/>
    </xf>
    <xf numFmtId="0" fontId="12" fillId="0" borderId="5" xfId="0" applyFont="1" applyBorder="1" applyAlignment="1" applyProtection="1">
      <alignment horizontal="left" shrinkToFit="1"/>
      <protection locked="0"/>
    </xf>
    <xf numFmtId="0" fontId="12" fillId="0" borderId="28" xfId="1" applyFont="1" applyBorder="1" applyAlignment="1" applyProtection="1">
      <alignment horizontal="left"/>
      <protection locked="0"/>
    </xf>
    <xf numFmtId="0" fontId="12" fillId="0" borderId="13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9" xfId="1" applyFont="1" applyBorder="1" applyAlignment="1" applyProtection="1">
      <alignment horizontal="left"/>
      <protection locked="0"/>
    </xf>
    <xf numFmtId="0" fontId="12" fillId="0" borderId="15" xfId="1" applyFont="1" applyBorder="1" applyAlignment="1" applyProtection="1">
      <alignment horizontal="left"/>
      <protection locked="0"/>
    </xf>
    <xf numFmtId="0" fontId="12" fillId="0" borderId="16" xfId="1" applyFont="1" applyBorder="1" applyAlignment="1" applyProtection="1">
      <alignment horizontal="left"/>
      <protection locked="0"/>
    </xf>
    <xf numFmtId="0" fontId="12" fillId="0" borderId="27" xfId="1" applyFont="1" applyBorder="1" applyAlignment="1" applyProtection="1">
      <alignment horizontal="left"/>
      <protection locked="0"/>
    </xf>
    <xf numFmtId="0" fontId="12" fillId="0" borderId="15" xfId="1" applyFont="1" applyBorder="1" applyAlignment="1" applyProtection="1">
      <alignment horizontal="center"/>
      <protection locked="0"/>
    </xf>
    <xf numFmtId="0" fontId="12" fillId="0" borderId="16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18" fillId="7" borderId="2" xfId="0" applyFont="1" applyFill="1" applyBorder="1" applyAlignment="1" applyProtection="1">
      <alignment horizontal="center" vertical="center"/>
      <protection locked="0"/>
    </xf>
    <xf numFmtId="0" fontId="18" fillId="7" borderId="3" xfId="0" applyFont="1" applyFill="1" applyBorder="1" applyAlignment="1" applyProtection="1">
      <alignment horizontal="center" vertical="center"/>
      <protection locked="0"/>
    </xf>
    <xf numFmtId="0" fontId="18" fillId="7" borderId="4" xfId="0" applyFont="1" applyFill="1" applyBorder="1" applyAlignment="1" applyProtection="1">
      <alignment horizontal="center" vertical="center"/>
      <protection locked="0"/>
    </xf>
    <xf numFmtId="0" fontId="16" fillId="9" borderId="17" xfId="0" applyFont="1" applyFill="1" applyBorder="1" applyAlignment="1">
      <alignment horizontal="right" vertical="center"/>
    </xf>
    <xf numFmtId="0" fontId="16" fillId="9" borderId="14" xfId="0" applyFont="1" applyFill="1" applyBorder="1" applyAlignment="1">
      <alignment horizontal="right" vertical="center"/>
    </xf>
    <xf numFmtId="0" fontId="16" fillId="9" borderId="15" xfId="0" applyFont="1" applyFill="1" applyBorder="1" applyAlignment="1">
      <alignment horizontal="right" vertical="center"/>
    </xf>
    <xf numFmtId="0" fontId="16" fillId="9" borderId="13" xfId="0" applyFont="1" applyFill="1" applyBorder="1" applyAlignment="1">
      <alignment horizontal="right" vertical="center"/>
    </xf>
    <xf numFmtId="0" fontId="31" fillId="0" borderId="1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/>
    </xf>
    <xf numFmtId="0" fontId="20" fillId="7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 shrinkToFit="1"/>
    </xf>
    <xf numFmtId="0" fontId="62" fillId="0" borderId="15" xfId="0" applyFont="1" applyBorder="1" applyAlignment="1">
      <alignment horizontal="left"/>
    </xf>
    <xf numFmtId="0" fontId="62" fillId="0" borderId="16" xfId="0" applyFont="1" applyBorder="1" applyAlignment="1">
      <alignment horizontal="left"/>
    </xf>
    <xf numFmtId="0" fontId="62" fillId="0" borderId="13" xfId="0" applyFont="1" applyBorder="1" applyAlignment="1">
      <alignment horizontal="left"/>
    </xf>
    <xf numFmtId="0" fontId="20" fillId="0" borderId="15" xfId="1" applyFont="1" applyBorder="1" applyAlignment="1" applyProtection="1">
      <alignment horizontal="left"/>
      <protection locked="0"/>
    </xf>
    <xf numFmtId="0" fontId="20" fillId="0" borderId="13" xfId="1" applyFont="1" applyBorder="1" applyAlignment="1" applyProtection="1">
      <alignment horizontal="left"/>
      <protection locked="0"/>
    </xf>
    <xf numFmtId="0" fontId="20" fillId="0" borderId="1" xfId="1" applyFont="1" applyBorder="1" applyAlignment="1" applyProtection="1">
      <alignment horizontal="left"/>
      <protection locked="0"/>
    </xf>
    <xf numFmtId="0" fontId="20" fillId="0" borderId="15" xfId="1" applyFont="1" applyBorder="1" applyAlignment="1" applyProtection="1">
      <alignment horizontal="center"/>
      <protection locked="0"/>
    </xf>
    <xf numFmtId="0" fontId="20" fillId="0" borderId="13" xfId="1" applyFont="1" applyBorder="1" applyAlignment="1" applyProtection="1">
      <alignment horizontal="center"/>
      <protection locked="0"/>
    </xf>
    <xf numFmtId="0" fontId="20" fillId="0" borderId="16" xfId="1" applyFont="1" applyBorder="1" applyAlignment="1" applyProtection="1">
      <alignment horizontal="center"/>
      <protection locked="0"/>
    </xf>
    <xf numFmtId="0" fontId="20" fillId="0" borderId="1" xfId="1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5" xfId="0" applyFont="1" applyBorder="1" applyAlignment="1" applyProtection="1">
      <alignment horizontal="center"/>
      <protection locked="0"/>
    </xf>
    <xf numFmtId="0" fontId="20" fillId="0" borderId="16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15" xfId="0" applyFont="1" applyBorder="1" applyAlignment="1" applyProtection="1">
      <alignment horizontal="left"/>
      <protection locked="0"/>
    </xf>
    <xf numFmtId="0" fontId="20" fillId="0" borderId="13" xfId="0" applyFont="1" applyBorder="1" applyAlignment="1" applyProtection="1">
      <alignment horizontal="left"/>
      <protection locked="0"/>
    </xf>
    <xf numFmtId="16" fontId="20" fillId="0" borderId="1" xfId="0" applyNumberFormat="1" applyFont="1" applyBorder="1" applyAlignment="1" applyProtection="1">
      <alignment horizontal="left" vertical="center"/>
      <protection locked="0"/>
    </xf>
    <xf numFmtId="0" fontId="20" fillId="0" borderId="16" xfId="1" applyFont="1" applyBorder="1" applyAlignment="1" applyProtection="1">
      <alignment horizontal="left"/>
      <protection locked="0"/>
    </xf>
    <xf numFmtId="0" fontId="20" fillId="0" borderId="15" xfId="0" applyFont="1" applyBorder="1" applyAlignment="1" applyProtection="1">
      <alignment horizontal="left" shrinkToFit="1"/>
      <protection locked="0"/>
    </xf>
    <xf numFmtId="0" fontId="20" fillId="0" borderId="13" xfId="0" applyFont="1" applyBorder="1" applyAlignment="1" applyProtection="1">
      <alignment horizontal="left" shrinkToFit="1"/>
      <protection locked="0"/>
    </xf>
    <xf numFmtId="0" fontId="20" fillId="0" borderId="1" xfId="0" applyFont="1" applyBorder="1" applyAlignment="1" applyProtection="1">
      <alignment horizontal="left" shrinkToFit="1"/>
      <protection locked="0"/>
    </xf>
    <xf numFmtId="13" fontId="20" fillId="0" borderId="15" xfId="0" applyNumberFormat="1" applyFont="1" applyBorder="1" applyAlignment="1">
      <alignment horizontal="center"/>
    </xf>
    <xf numFmtId="13" fontId="20" fillId="0" borderId="16" xfId="0" applyNumberFormat="1" applyFont="1" applyBorder="1" applyAlignment="1">
      <alignment horizontal="center"/>
    </xf>
    <xf numFmtId="13" fontId="20" fillId="0" borderId="13" xfId="0" applyNumberFormat="1" applyFont="1" applyBorder="1" applyAlignment="1">
      <alignment horizontal="center"/>
    </xf>
    <xf numFmtId="0" fontId="60" fillId="0" borderId="15" xfId="1" applyFont="1" applyBorder="1" applyAlignment="1" applyProtection="1">
      <alignment horizontal="left"/>
      <protection locked="0"/>
    </xf>
    <xf numFmtId="0" fontId="60" fillId="0" borderId="13" xfId="1" applyFont="1" applyBorder="1" applyAlignment="1" applyProtection="1">
      <alignment horizontal="left"/>
      <protection locked="0"/>
    </xf>
    <xf numFmtId="0" fontId="60" fillId="0" borderId="1" xfId="1" applyFont="1" applyBorder="1" applyAlignment="1" applyProtection="1">
      <alignment horizontal="left"/>
      <protection locked="0"/>
    </xf>
  </cellXfs>
  <cellStyles count="252">
    <cellStyle name="Followed Hyperlink" xfId="203" builtinId="9" hidden="1"/>
    <cellStyle name="Followed Hyperlink" xfId="211" builtinId="9" hidden="1"/>
    <cellStyle name="Followed Hyperlink" xfId="219" builtinId="9" hidden="1"/>
    <cellStyle name="Followed Hyperlink" xfId="227" builtinId="9" hidden="1"/>
    <cellStyle name="Followed Hyperlink" xfId="235" builtinId="9" hidden="1"/>
    <cellStyle name="Followed Hyperlink" xfId="243" builtinId="9" hidden="1"/>
    <cellStyle name="Followed Hyperlink" xfId="251" builtinId="9" hidden="1"/>
    <cellStyle name="Followed Hyperlink" xfId="245" builtinId="9" hidden="1"/>
    <cellStyle name="Followed Hyperlink" xfId="237" builtinId="9" hidden="1"/>
    <cellStyle name="Followed Hyperlink" xfId="229" builtinId="9" hidden="1"/>
    <cellStyle name="Followed Hyperlink" xfId="221" builtinId="9" hidden="1"/>
    <cellStyle name="Followed Hyperlink" xfId="213" builtinId="9" hidden="1"/>
    <cellStyle name="Followed Hyperlink" xfId="205" builtinId="9" hidden="1"/>
    <cellStyle name="Followed Hyperlink" xfId="197" builtinId="9" hidden="1"/>
    <cellStyle name="Followed Hyperlink" xfId="189" builtinId="9" hidden="1"/>
    <cellStyle name="Followed Hyperlink" xfId="181" builtinId="9" hidden="1"/>
    <cellStyle name="Followed Hyperlink" xfId="173" builtinId="9" hidden="1"/>
    <cellStyle name="Followed Hyperlink" xfId="165" builtinId="9" hidden="1"/>
    <cellStyle name="Followed Hyperlink" xfId="157" builtinId="9" hidden="1"/>
    <cellStyle name="Followed Hyperlink" xfId="149" builtinId="9" hidden="1"/>
    <cellStyle name="Followed Hyperlink" xfId="141" builtinId="9" hidden="1"/>
    <cellStyle name="Followed Hyperlink" xfId="133" builtinId="9" hidden="1"/>
    <cellStyle name="Followed Hyperlink" xfId="125" builtinId="9" hidden="1"/>
    <cellStyle name="Followed Hyperlink" xfId="117" builtinId="9" hidden="1"/>
    <cellStyle name="Followed Hyperlink" xfId="109" builtinId="9" hidden="1"/>
    <cellStyle name="Followed Hyperlink" xfId="101" builtinId="9" hidden="1"/>
    <cellStyle name="Followed Hyperlink" xfId="93" builtinId="9" hidden="1"/>
    <cellStyle name="Followed Hyperlink" xfId="85" builtinId="9" hidden="1"/>
    <cellStyle name="Followed Hyperlink" xfId="77" builtinId="9" hidden="1"/>
    <cellStyle name="Followed Hyperlink" xfId="69" builtinId="9" hidden="1"/>
    <cellStyle name="Followed Hyperlink" xfId="29" builtinId="9" hidden="1"/>
    <cellStyle name="Followed Hyperlink" xfId="35" builtinId="9" hidden="1"/>
    <cellStyle name="Followed Hyperlink" xfId="39" builtinId="9" hidden="1"/>
    <cellStyle name="Followed Hyperlink" xfId="45" builtinId="9" hidden="1"/>
    <cellStyle name="Followed Hyperlink" xfId="51" builtinId="9" hidden="1"/>
    <cellStyle name="Followed Hyperlink" xfId="55" builtinId="9" hidden="1"/>
    <cellStyle name="Followed Hyperlink" xfId="61" builtinId="9" hidden="1"/>
    <cellStyle name="Followed Hyperlink" xfId="67" builtinId="9" hidden="1"/>
    <cellStyle name="Followed Hyperlink" xfId="57" builtinId="9" hidden="1"/>
    <cellStyle name="Followed Hyperlink" xfId="41" builtinId="9" hidden="1"/>
    <cellStyle name="Followed Hyperlink" xfId="25" builtinId="9" hidden="1"/>
    <cellStyle name="Followed Hyperlink" xfId="15" builtinId="9" hidden="1"/>
    <cellStyle name="Followed Hyperlink" xfId="21" builtinId="9" hidden="1"/>
    <cellStyle name="Followed Hyperlink" xfId="17" builtinId="9" hidden="1"/>
    <cellStyle name="Followed Hyperlink" xfId="11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23" builtinId="9" hidden="1"/>
    <cellStyle name="Followed Hyperlink" xfId="19" builtinId="9" hidden="1"/>
    <cellStyle name="Followed Hyperlink" xfId="13" builtinId="9" hidden="1"/>
    <cellStyle name="Followed Hyperlink" xfId="33" builtinId="9" hidden="1"/>
    <cellStyle name="Followed Hyperlink" xfId="49" builtinId="9" hidden="1"/>
    <cellStyle name="Followed Hyperlink" xfId="65" builtinId="9" hidden="1"/>
    <cellStyle name="Followed Hyperlink" xfId="63" builtinId="9" hidden="1"/>
    <cellStyle name="Followed Hyperlink" xfId="59" builtinId="9" hidden="1"/>
    <cellStyle name="Followed Hyperlink" xfId="53" builtinId="9" hidden="1"/>
    <cellStyle name="Followed Hyperlink" xfId="47" builtinId="9" hidden="1"/>
    <cellStyle name="Followed Hyperlink" xfId="43" builtinId="9" hidden="1"/>
    <cellStyle name="Followed Hyperlink" xfId="37" builtinId="9" hidden="1"/>
    <cellStyle name="Followed Hyperlink" xfId="31" builtinId="9" hidden="1"/>
    <cellStyle name="Followed Hyperlink" xfId="27" builtinId="9" hidden="1"/>
    <cellStyle name="Followed Hyperlink" xfId="73" builtinId="9" hidden="1"/>
    <cellStyle name="Followed Hyperlink" xfId="81" builtinId="9" hidden="1"/>
    <cellStyle name="Followed Hyperlink" xfId="89" builtinId="9" hidden="1"/>
    <cellStyle name="Followed Hyperlink" xfId="97" builtinId="9" hidden="1"/>
    <cellStyle name="Followed Hyperlink" xfId="105" builtinId="9" hidden="1"/>
    <cellStyle name="Followed Hyperlink" xfId="113" builtinId="9" hidden="1"/>
    <cellStyle name="Followed Hyperlink" xfId="121" builtinId="9" hidden="1"/>
    <cellStyle name="Followed Hyperlink" xfId="129" builtinId="9" hidden="1"/>
    <cellStyle name="Followed Hyperlink" xfId="137" builtinId="9" hidden="1"/>
    <cellStyle name="Followed Hyperlink" xfId="145" builtinId="9" hidden="1"/>
    <cellStyle name="Followed Hyperlink" xfId="153" builtinId="9" hidden="1"/>
    <cellStyle name="Followed Hyperlink" xfId="161" builtinId="9" hidden="1"/>
    <cellStyle name="Followed Hyperlink" xfId="169" builtinId="9" hidden="1"/>
    <cellStyle name="Followed Hyperlink" xfId="177" builtinId="9" hidden="1"/>
    <cellStyle name="Followed Hyperlink" xfId="185" builtinId="9" hidden="1"/>
    <cellStyle name="Followed Hyperlink" xfId="193" builtinId="9" hidden="1"/>
    <cellStyle name="Followed Hyperlink" xfId="201" builtinId="9" hidden="1"/>
    <cellStyle name="Followed Hyperlink" xfId="209" builtinId="9" hidden="1"/>
    <cellStyle name="Followed Hyperlink" xfId="217" builtinId="9" hidden="1"/>
    <cellStyle name="Followed Hyperlink" xfId="225" builtinId="9" hidden="1"/>
    <cellStyle name="Followed Hyperlink" xfId="233" builtinId="9" hidden="1"/>
    <cellStyle name="Followed Hyperlink" xfId="241" builtinId="9" hidden="1"/>
    <cellStyle name="Followed Hyperlink" xfId="249" builtinId="9" hidden="1"/>
    <cellStyle name="Followed Hyperlink" xfId="247" builtinId="9" hidden="1"/>
    <cellStyle name="Followed Hyperlink" xfId="239" builtinId="9" hidden="1"/>
    <cellStyle name="Followed Hyperlink" xfId="231" builtinId="9" hidden="1"/>
    <cellStyle name="Followed Hyperlink" xfId="223" builtinId="9" hidden="1"/>
    <cellStyle name="Followed Hyperlink" xfId="215" builtinId="9" hidden="1"/>
    <cellStyle name="Followed Hyperlink" xfId="207" builtinId="9" hidden="1"/>
    <cellStyle name="Followed Hyperlink" xfId="199" builtinId="9" hidden="1"/>
    <cellStyle name="Followed Hyperlink" xfId="115" builtinId="9" hidden="1"/>
    <cellStyle name="Followed Hyperlink" xfId="119" builtinId="9" hidden="1"/>
    <cellStyle name="Followed Hyperlink" xfId="123" builtinId="9" hidden="1"/>
    <cellStyle name="Followed Hyperlink" xfId="131" builtinId="9" hidden="1"/>
    <cellStyle name="Followed Hyperlink" xfId="135" builtinId="9" hidden="1"/>
    <cellStyle name="Followed Hyperlink" xfId="139" builtinId="9" hidden="1"/>
    <cellStyle name="Followed Hyperlink" xfId="147" builtinId="9" hidden="1"/>
    <cellStyle name="Followed Hyperlink" xfId="151" builtinId="9" hidden="1"/>
    <cellStyle name="Followed Hyperlink" xfId="155" builtinId="9" hidden="1"/>
    <cellStyle name="Followed Hyperlink" xfId="163" builtinId="9" hidden="1"/>
    <cellStyle name="Followed Hyperlink" xfId="167" builtinId="9" hidden="1"/>
    <cellStyle name="Followed Hyperlink" xfId="171" builtinId="9" hidden="1"/>
    <cellStyle name="Followed Hyperlink" xfId="179" builtinId="9" hidden="1"/>
    <cellStyle name="Followed Hyperlink" xfId="183" builtinId="9" hidden="1"/>
    <cellStyle name="Followed Hyperlink" xfId="187" builtinId="9" hidden="1"/>
    <cellStyle name="Followed Hyperlink" xfId="195" builtinId="9" hidden="1"/>
    <cellStyle name="Followed Hyperlink" xfId="191" builtinId="9" hidden="1"/>
    <cellStyle name="Followed Hyperlink" xfId="175" builtinId="9" hidden="1"/>
    <cellStyle name="Followed Hyperlink" xfId="159" builtinId="9" hidden="1"/>
    <cellStyle name="Followed Hyperlink" xfId="143" builtinId="9" hidden="1"/>
    <cellStyle name="Followed Hyperlink" xfId="127" builtinId="9" hidden="1"/>
    <cellStyle name="Followed Hyperlink" xfId="111" builtinId="9" hidden="1"/>
    <cellStyle name="Followed Hyperlink" xfId="87" builtinId="9" hidden="1"/>
    <cellStyle name="Followed Hyperlink" xfId="91" builtinId="9" hidden="1"/>
    <cellStyle name="Followed Hyperlink" xfId="99" builtinId="9" hidden="1"/>
    <cellStyle name="Followed Hyperlink" xfId="103" builtinId="9" hidden="1"/>
    <cellStyle name="Followed Hyperlink" xfId="107" builtinId="9" hidden="1"/>
    <cellStyle name="Followed Hyperlink" xfId="95" builtinId="9" hidden="1"/>
    <cellStyle name="Followed Hyperlink" xfId="79" builtinId="9" hidden="1"/>
    <cellStyle name="Followed Hyperlink" xfId="83" builtinId="9" hidden="1"/>
    <cellStyle name="Followed Hyperlink" xfId="75" builtinId="9" hidden="1"/>
    <cellStyle name="Followed Hyperlink" xfId="71" builtinId="9" hidden="1"/>
    <cellStyle name="Hyperlink" xfId="236" builtinId="8" hidden="1"/>
    <cellStyle name="Hyperlink" xfId="228" builtinId="8" hidden="1"/>
    <cellStyle name="Hyperlink" xfId="212" builtinId="8" hidden="1"/>
    <cellStyle name="Hyperlink" xfId="204" builtinId="8" hidden="1"/>
    <cellStyle name="Hyperlink" xfId="196" builtinId="8" hidden="1"/>
    <cellStyle name="Hyperlink" xfId="180" builtinId="8" hidden="1"/>
    <cellStyle name="Hyperlink" xfId="172" builtinId="8" hidden="1"/>
    <cellStyle name="Hyperlink" xfId="164" builtinId="8" hidden="1"/>
    <cellStyle name="Hyperlink" xfId="148" builtinId="8" hidden="1"/>
    <cellStyle name="Hyperlink" xfId="140" builtinId="8" hidden="1"/>
    <cellStyle name="Hyperlink" xfId="132" builtinId="8" hidden="1"/>
    <cellStyle name="Hyperlink" xfId="116" builtinId="8" hidden="1"/>
    <cellStyle name="Hyperlink" xfId="50" builtinId="8" hidden="1"/>
    <cellStyle name="Hyperlink" xfId="52" builtinId="8" hidden="1"/>
    <cellStyle name="Hyperlink" xfId="56" builtinId="8" hidden="1"/>
    <cellStyle name="Hyperlink" xfId="58" builtinId="8" hidden="1"/>
    <cellStyle name="Hyperlink" xfId="62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8" builtinId="8" hidden="1"/>
    <cellStyle name="Hyperlink" xfId="80" builtinId="8" hidden="1"/>
    <cellStyle name="Hyperlink" xfId="84" builtinId="8" hidden="1"/>
    <cellStyle name="Hyperlink" xfId="86" builtinId="8" hidden="1"/>
    <cellStyle name="Hyperlink" xfId="88" builtinId="8" hidden="1"/>
    <cellStyle name="Hyperlink" xfId="94" builtinId="8" hidden="1"/>
    <cellStyle name="Hyperlink" xfId="96" builtinId="8" hidden="1"/>
    <cellStyle name="Hyperlink" xfId="98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92" builtinId="8" hidden="1"/>
    <cellStyle name="Hyperlink" xfId="76" builtinId="8" hidden="1"/>
    <cellStyle name="Hyperlink" xfId="24" builtinId="8" hidden="1"/>
    <cellStyle name="Hyperlink" xfId="26" builtinId="8" hidden="1"/>
    <cellStyle name="Hyperlink" xfId="30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28" builtinId="8" hidden="1"/>
    <cellStyle name="Hyperlink" xfId="14" builtinId="8" hidden="1"/>
    <cellStyle name="Hyperlink" xfId="16" builtinId="8" hidden="1"/>
    <cellStyle name="Hyperlink" xfId="20" builtinId="8" hidden="1"/>
    <cellStyle name="Hyperlink" xfId="22" builtinId="8" hidden="1"/>
    <cellStyle name="Hyperlink" xfId="8" builtinId="8" hidden="1"/>
    <cellStyle name="Hyperlink" xfId="12" builtinId="8" hidden="1"/>
    <cellStyle name="Hyperlink" xfId="6" builtinId="8" hidden="1"/>
    <cellStyle name="Hyperlink" xfId="4" builtinId="8" hidden="1"/>
    <cellStyle name="Hyperlink" xfId="10" builtinId="8" hidden="1"/>
    <cellStyle name="Hyperlink" xfId="18" builtinId="8" hidden="1"/>
    <cellStyle name="Hyperlink" xfId="48" builtinId="8" hidden="1"/>
    <cellStyle name="Hyperlink" xfId="40" builtinId="8" hidden="1"/>
    <cellStyle name="Hyperlink" xfId="32" builtinId="8" hidden="1"/>
    <cellStyle name="Hyperlink" xfId="60" builtinId="8" hidden="1"/>
    <cellStyle name="Hyperlink" xfId="110" builtinId="8" hidden="1"/>
    <cellStyle name="Hyperlink" xfId="100" builtinId="8" hidden="1"/>
    <cellStyle name="Hyperlink" xfId="90" builtinId="8" hidden="1"/>
    <cellStyle name="Hyperlink" xfId="82" builtinId="8" hidden="1"/>
    <cellStyle name="Hyperlink" xfId="72" builtinId="8" hidden="1"/>
    <cellStyle name="Hyperlink" xfId="64" builtinId="8" hidden="1"/>
    <cellStyle name="Hyperlink" xfId="54" builtinId="8" hidden="1"/>
    <cellStyle name="Hyperlink" xfId="124" builtinId="8" hidden="1"/>
    <cellStyle name="Hyperlink" xfId="156" builtinId="8" hidden="1"/>
    <cellStyle name="Hyperlink" xfId="188" builtinId="8" hidden="1"/>
    <cellStyle name="Hyperlink" xfId="220" builtinId="8" hidden="1"/>
    <cellStyle name="Hyperlink" xfId="174" builtinId="8" hidden="1"/>
    <cellStyle name="Hyperlink" xfId="176" builtinId="8" hidden="1"/>
    <cellStyle name="Hyperlink" xfId="178" builtinId="8" hidden="1"/>
    <cellStyle name="Hyperlink" xfId="182" builtinId="8" hidden="1"/>
    <cellStyle name="Hyperlink" xfId="184" builtinId="8" hidden="1"/>
    <cellStyle name="Hyperlink" xfId="190" builtinId="8" hidden="1"/>
    <cellStyle name="Hyperlink" xfId="192" builtinId="8" hidden="1"/>
    <cellStyle name="Hyperlink" xfId="194" builtinId="8" hidden="1"/>
    <cellStyle name="Hyperlink" xfId="198" builtinId="8" hidden="1"/>
    <cellStyle name="Hyperlink" xfId="200" builtinId="8" hidden="1"/>
    <cellStyle name="Hyperlink" xfId="202" builtinId="8" hidden="1"/>
    <cellStyle name="Hyperlink" xfId="206" builtinId="8" hidden="1"/>
    <cellStyle name="Hyperlink" xfId="210" builtinId="8" hidden="1"/>
    <cellStyle name="Hyperlink" xfId="214" builtinId="8" hidden="1"/>
    <cellStyle name="Hyperlink" xfId="216" builtinId="8" hidden="1"/>
    <cellStyle name="Hyperlink" xfId="218" builtinId="8" hidden="1"/>
    <cellStyle name="Hyperlink" xfId="222" builtinId="8" hidden="1"/>
    <cellStyle name="Hyperlink" xfId="224" builtinId="8" hidden="1"/>
    <cellStyle name="Hyperlink" xfId="226" builtinId="8" hidden="1"/>
    <cellStyle name="Hyperlink" xfId="232" builtinId="8" hidden="1"/>
    <cellStyle name="Hyperlink" xfId="234" builtinId="8" hidden="1"/>
    <cellStyle name="Hyperlink" xfId="238" builtinId="8" hidden="1"/>
    <cellStyle name="Hyperlink" xfId="240" builtinId="8" hidden="1"/>
    <cellStyle name="Hyperlink" xfId="242" builtinId="8" hidden="1"/>
    <cellStyle name="Hyperlink" xfId="246" builtinId="8" hidden="1"/>
    <cellStyle name="Hyperlink" xfId="248" builtinId="8" hidden="1"/>
    <cellStyle name="Hyperlink" xfId="244" builtinId="8" hidden="1"/>
    <cellStyle name="Hyperlink" xfId="250" builtinId="8" hidden="1"/>
    <cellStyle name="Hyperlink" xfId="230" builtinId="8" hidden="1"/>
    <cellStyle name="Hyperlink" xfId="208" builtinId="8" hidden="1"/>
    <cellStyle name="Hyperlink" xfId="186" builtinId="8" hidden="1"/>
    <cellStyle name="Hyperlink" xfId="138" builtinId="8" hidden="1"/>
    <cellStyle name="Hyperlink" xfId="142" builtinId="8" hidden="1"/>
    <cellStyle name="Hyperlink" xfId="146" builtinId="8" hidden="1"/>
    <cellStyle name="Hyperlink" xfId="150" builtinId="8" hidden="1"/>
    <cellStyle name="Hyperlink" xfId="152" builtinId="8" hidden="1"/>
    <cellStyle name="Hyperlink" xfId="154" builtinId="8" hidden="1"/>
    <cellStyle name="Hyperlink" xfId="158" builtinId="8" hidden="1"/>
    <cellStyle name="Hyperlink" xfId="160" builtinId="8" hidden="1"/>
    <cellStyle name="Hyperlink" xfId="162" builtinId="8" hidden="1"/>
    <cellStyle name="Hyperlink" xfId="166" builtinId="8" hidden="1"/>
    <cellStyle name="Hyperlink" xfId="168" builtinId="8" hidden="1"/>
    <cellStyle name="Hyperlink" xfId="170" builtinId="8" hidden="1"/>
    <cellStyle name="Hyperlink" xfId="14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4" builtinId="8" hidden="1"/>
    <cellStyle name="Hyperlink" xfId="136" builtinId="8" hidden="1"/>
    <cellStyle name="Hyperlink" xfId="118" builtinId="8" hidden="1"/>
    <cellStyle name="Hyperlink" xfId="120" builtinId="8" hidden="1"/>
    <cellStyle name="Hyperlink" xfId="122" builtinId="8" hidden="1"/>
    <cellStyle name="Hyperlink" xfId="114" builtinId="8" hidden="1"/>
    <cellStyle name="Hyperlink" xfId="112" builtinId="8" hidden="1"/>
    <cellStyle name="Normal" xfId="0" builtinId="0"/>
    <cellStyle name="Normal 2" xfId="1" xr:uid="{00000000-0005-0000-0000-0000F9000000}"/>
    <cellStyle name="Normal 3" xfId="2" xr:uid="{00000000-0005-0000-0000-0000FA000000}"/>
    <cellStyle name="一般 2" xfId="3" xr:uid="{00000000-0005-0000-0000-0000F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11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2" Type="http://schemas.openxmlformats.org/officeDocument/2006/relationships/image" Target="../media/image7.jpg"/><Relationship Id="rId1" Type="http://schemas.openxmlformats.org/officeDocument/2006/relationships/image" Target="../media/image2.jpeg"/><Relationship Id="rId4" Type="http://schemas.openxmlformats.org/officeDocument/2006/relationships/image" Target="../media/image9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6</xdr:col>
      <xdr:colOff>723900</xdr:colOff>
      <xdr:row>1</xdr:row>
      <xdr:rowOff>12700</xdr:rowOff>
    </xdr:to>
    <xdr:pic>
      <xdr:nvPicPr>
        <xdr:cNvPr id="58641" name="Picture 1" descr="BERNETTE LOGO">
          <a:extLst>
            <a:ext uri="{FF2B5EF4-FFF2-40B4-BE49-F238E27FC236}">
              <a16:creationId xmlns:a16="http://schemas.microsoft.com/office/drawing/2014/main" id="{00000000-0008-0000-0000-000011E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1150223</xdr:colOff>
      <xdr:row>7</xdr:row>
      <xdr:rowOff>101599</xdr:rowOff>
    </xdr:from>
    <xdr:to>
      <xdr:col>10</xdr:col>
      <xdr:colOff>1371598</xdr:colOff>
      <xdr:row>45</xdr:row>
      <xdr:rowOff>304988</xdr:rowOff>
    </xdr:to>
    <xdr:pic>
      <xdr:nvPicPr>
        <xdr:cNvPr id="58642" name="Picture 1">
          <a:extLst>
            <a:ext uri="{FF2B5EF4-FFF2-40B4-BE49-F238E27FC236}">
              <a16:creationId xmlns:a16="http://schemas.microsoft.com/office/drawing/2014/main" id="{00000000-0008-0000-0000-000012E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150223" y="2658532"/>
          <a:ext cx="16917642" cy="13072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1435100</xdr:colOff>
      <xdr:row>6</xdr:row>
      <xdr:rowOff>317500</xdr:rowOff>
    </xdr:from>
    <xdr:ext cx="2750946" cy="65588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592300" y="2527300"/>
          <a:ext cx="2750946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600"/>
            <a:t>PRODUCTION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938695</xdr:colOff>
      <xdr:row>65</xdr:row>
      <xdr:rowOff>27608</xdr:rowOff>
    </xdr:from>
    <xdr:to>
      <xdr:col>6</xdr:col>
      <xdr:colOff>786848</xdr:colOff>
      <xdr:row>82</xdr:row>
      <xdr:rowOff>102865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DBCD8D-94FC-4C0F-8387-7F343209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795" y="25821308"/>
          <a:ext cx="4172503" cy="5580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65</xdr:row>
      <xdr:rowOff>27610</xdr:rowOff>
    </xdr:from>
    <xdr:to>
      <xdr:col>2</xdr:col>
      <xdr:colOff>724364</xdr:colOff>
      <xdr:row>82</xdr:row>
      <xdr:rowOff>102866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80104F-497E-4CE2-B72D-9A79BE12F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5821310"/>
          <a:ext cx="4191463" cy="5580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30517" name="Picture 1" descr="BERNETTE LOGO">
          <a:extLst>
            <a:ext uri="{FF2B5EF4-FFF2-40B4-BE49-F238E27FC236}">
              <a16:creationId xmlns:a16="http://schemas.microsoft.com/office/drawing/2014/main" id="{00000000-0008-0000-0100-0000357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1619106</xdr:colOff>
      <xdr:row>6</xdr:row>
      <xdr:rowOff>148697</xdr:rowOff>
    </xdr:from>
    <xdr:to>
      <xdr:col>10</xdr:col>
      <xdr:colOff>1592385</xdr:colOff>
      <xdr:row>46</xdr:row>
      <xdr:rowOff>115454</xdr:rowOff>
    </xdr:to>
    <xdr:pic>
      <xdr:nvPicPr>
        <xdr:cNvPr id="30518" name="Picture 1">
          <a:extLst>
            <a:ext uri="{FF2B5EF4-FFF2-40B4-BE49-F238E27FC236}">
              <a16:creationId xmlns:a16="http://schemas.microsoft.com/office/drawing/2014/main" id="{00000000-0008-0000-0100-0000367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619106" y="2365424"/>
          <a:ext cx="16691097" cy="12897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31540" name="Picture 1" descr="BERNETTE LOGO">
          <a:extLst>
            <a:ext uri="{FF2B5EF4-FFF2-40B4-BE49-F238E27FC236}">
              <a16:creationId xmlns:a16="http://schemas.microsoft.com/office/drawing/2014/main" id="{00000000-0008-0000-0200-000034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1362364</xdr:colOff>
      <xdr:row>6</xdr:row>
      <xdr:rowOff>204670</xdr:rowOff>
    </xdr:from>
    <xdr:to>
      <xdr:col>10</xdr:col>
      <xdr:colOff>1154678</xdr:colOff>
      <xdr:row>45</xdr:row>
      <xdr:rowOff>291675</xdr:rowOff>
    </xdr:to>
    <xdr:pic>
      <xdr:nvPicPr>
        <xdr:cNvPr id="31541" name="Picture 1">
          <a:extLst>
            <a:ext uri="{FF2B5EF4-FFF2-40B4-BE49-F238E27FC236}">
              <a16:creationId xmlns:a16="http://schemas.microsoft.com/office/drawing/2014/main" id="{00000000-0008-0000-0200-000035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362364" y="2406904"/>
          <a:ext cx="16477952" cy="12732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48483" name="Picture 1" descr="BERNETTE LOGO">
          <a:extLst>
            <a:ext uri="{FF2B5EF4-FFF2-40B4-BE49-F238E27FC236}">
              <a16:creationId xmlns:a16="http://schemas.microsoft.com/office/drawing/2014/main" id="{00000000-0008-0000-0500-000063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640603</xdr:colOff>
      <xdr:row>9</xdr:row>
      <xdr:rowOff>90264</xdr:rowOff>
    </xdr:from>
    <xdr:to>
      <xdr:col>11</xdr:col>
      <xdr:colOff>240583</xdr:colOff>
      <xdr:row>41</xdr:row>
      <xdr:rowOff>198368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1330DC-1035-9D42-B25B-3A5847B0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921" y="3276809"/>
          <a:ext cx="13766253" cy="106375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1460500</xdr:colOff>
      <xdr:row>1</xdr:row>
      <xdr:rowOff>12700</xdr:rowOff>
    </xdr:to>
    <xdr:pic>
      <xdr:nvPicPr>
        <xdr:cNvPr id="26059" name="Picture 1" descr="BERNETTE LOGO">
          <a:extLst>
            <a:ext uri="{FF2B5EF4-FFF2-40B4-BE49-F238E27FC236}">
              <a16:creationId xmlns:a16="http://schemas.microsoft.com/office/drawing/2014/main" id="{00000000-0008-0000-0600-0000CB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51993" name="Picture 1" descr="BERNETTE LOGO">
          <a:extLst>
            <a:ext uri="{FF2B5EF4-FFF2-40B4-BE49-F238E27FC236}">
              <a16:creationId xmlns:a16="http://schemas.microsoft.com/office/drawing/2014/main" id="{00000000-0008-0000-0700-000019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6</xdr:col>
      <xdr:colOff>698500</xdr:colOff>
      <xdr:row>48</xdr:row>
      <xdr:rowOff>12700</xdr:rowOff>
    </xdr:to>
    <xdr:pic>
      <xdr:nvPicPr>
        <xdr:cNvPr id="51994" name="Picture 2" descr="BERNETTE LOGO">
          <a:extLst>
            <a:ext uri="{FF2B5EF4-FFF2-40B4-BE49-F238E27FC236}">
              <a16:creationId xmlns:a16="http://schemas.microsoft.com/office/drawing/2014/main" id="{00000000-0008-0000-0700-00001A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5735300"/>
          <a:ext cx="10680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1743653</xdr:colOff>
      <xdr:row>53</xdr:row>
      <xdr:rowOff>88900</xdr:rowOff>
    </xdr:from>
    <xdr:to>
      <xdr:col>10</xdr:col>
      <xdr:colOff>1465978</xdr:colOff>
      <xdr:row>92</xdr:row>
      <xdr:rowOff>317493</xdr:rowOff>
    </xdr:to>
    <xdr:pic>
      <xdr:nvPicPr>
        <xdr:cNvPr id="51995" name="Picture 2">
          <a:extLst>
            <a:ext uri="{FF2B5EF4-FFF2-40B4-BE49-F238E27FC236}">
              <a16:creationId xmlns:a16="http://schemas.microsoft.com/office/drawing/2014/main" id="{00000000-0008-0000-0700-00001BC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743653" y="17799627"/>
          <a:ext cx="16611593" cy="1283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1184058</xdr:colOff>
      <xdr:row>8</xdr:row>
      <xdr:rowOff>269219</xdr:rowOff>
    </xdr:from>
    <xdr:to>
      <xdr:col>9</xdr:col>
      <xdr:colOff>819071</xdr:colOff>
      <xdr:row>43</xdr:row>
      <xdr:rowOff>288415</xdr:rowOff>
    </xdr:to>
    <xdr:pic>
      <xdr:nvPicPr>
        <xdr:cNvPr id="51996" name="Picture 1">
          <a:extLst>
            <a:ext uri="{FF2B5EF4-FFF2-40B4-BE49-F238E27FC236}">
              <a16:creationId xmlns:a16="http://schemas.microsoft.com/office/drawing/2014/main" id="{00000000-0008-0000-0700-00001CC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 bwMode="auto">
        <a:xfrm>
          <a:off x="1184058" y="3132492"/>
          <a:ext cx="14667195" cy="11333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6</xdr:col>
      <xdr:colOff>698500</xdr:colOff>
      <xdr:row>94</xdr:row>
      <xdr:rowOff>685800</xdr:rowOff>
    </xdr:to>
    <xdr:pic>
      <xdr:nvPicPr>
        <xdr:cNvPr id="51997" name="Picture 2" descr="BERNETTE LOGO">
          <a:extLst>
            <a:ext uri="{FF2B5EF4-FFF2-40B4-BE49-F238E27FC236}">
              <a16:creationId xmlns:a16="http://schemas.microsoft.com/office/drawing/2014/main" id="{00000000-0008-0000-0700-00001D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1546800"/>
          <a:ext cx="10680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1102593</xdr:colOff>
      <xdr:row>100</xdr:row>
      <xdr:rowOff>227498</xdr:rowOff>
    </xdr:from>
    <xdr:to>
      <xdr:col>10</xdr:col>
      <xdr:colOff>1063539</xdr:colOff>
      <xdr:row>140</xdr:row>
      <xdr:rowOff>184724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DB5C212-419B-4149-AC93-867103F28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/>
      </xdr:blipFill>
      <xdr:spPr>
        <a:xfrm>
          <a:off x="1102593" y="33501498"/>
          <a:ext cx="16678764" cy="12888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89167" cy="673100"/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87EB24FD-216F-7646-A8CA-8314485E1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9167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9</xdr:col>
      <xdr:colOff>156817</xdr:colOff>
      <xdr:row>1</xdr:row>
      <xdr:rowOff>12700</xdr:rowOff>
    </xdr:to>
    <xdr:pic>
      <xdr:nvPicPr>
        <xdr:cNvPr id="3" name="Picture 2" descr="BERNETTE LOGO">
          <a:extLst>
            <a:ext uri="{FF2B5EF4-FFF2-40B4-BE49-F238E27FC236}">
              <a16:creationId xmlns:a16="http://schemas.microsoft.com/office/drawing/2014/main" id="{CF94EE78-59E0-854F-93BE-31DE3DEB4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7061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138044</xdr:colOff>
      <xdr:row>48</xdr:row>
      <xdr:rowOff>317501</xdr:rowOff>
    </xdr:from>
    <xdr:to>
      <xdr:col>9</xdr:col>
      <xdr:colOff>911088</xdr:colOff>
      <xdr:row>78</xdr:row>
      <xdr:rowOff>245166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1B30CB3-EE50-79EC-614A-ED289D9D4F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71" r="26769"/>
        <a:stretch/>
      </xdr:blipFill>
      <xdr:spPr bwMode="auto">
        <a:xfrm>
          <a:off x="7951305" y="17075979"/>
          <a:ext cx="4334566" cy="956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938695</xdr:colOff>
      <xdr:row>79</xdr:row>
      <xdr:rowOff>165652</xdr:rowOff>
    </xdr:from>
    <xdr:to>
      <xdr:col>6</xdr:col>
      <xdr:colOff>786848</xdr:colOff>
      <xdr:row>96</xdr:row>
      <xdr:rowOff>240909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5AD3698-6043-A9D7-EB73-4459ECABD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3586" y="26877065"/>
          <a:ext cx="4196523" cy="5472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79</xdr:row>
      <xdr:rowOff>165654</xdr:rowOff>
    </xdr:from>
    <xdr:to>
      <xdr:col>2</xdr:col>
      <xdr:colOff>724364</xdr:colOff>
      <xdr:row>96</xdr:row>
      <xdr:rowOff>240910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A6735AA-D7A1-FFDC-2ACA-696C2F810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877067"/>
          <a:ext cx="4189254" cy="5472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48</xdr:row>
      <xdr:rowOff>317501</xdr:rowOff>
    </xdr:from>
    <xdr:to>
      <xdr:col>2</xdr:col>
      <xdr:colOff>731631</xdr:colOff>
      <xdr:row>78</xdr:row>
      <xdr:rowOff>245166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33536FB7-9446-1C45-0A9C-B4630205E900}"/>
            </a:ext>
          </a:extLst>
        </xdr:cNvPr>
        <xdr:cNvGrpSpPr/>
      </xdr:nvGrpSpPr>
      <xdr:grpSpPr>
        <a:xfrm>
          <a:off x="0" y="17075979"/>
          <a:ext cx="4196522" cy="9563100"/>
          <a:chOff x="0" y="16082066"/>
          <a:chExt cx="4196522" cy="9563100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1C798D93-0753-AE0D-CA45-525FACC82F0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889" r="24867"/>
          <a:stretch/>
        </xdr:blipFill>
        <xdr:spPr bwMode="auto">
          <a:xfrm>
            <a:off x="0" y="16082066"/>
            <a:ext cx="4196522" cy="9563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35A19522-A012-C56C-2947-4D802BEE5C79}"/>
              </a:ext>
            </a:extLst>
          </xdr:cNvPr>
          <xdr:cNvSpPr/>
        </xdr:nvSpPr>
        <xdr:spPr>
          <a:xfrm>
            <a:off x="289891" y="16303487"/>
            <a:ext cx="3437283" cy="1283803"/>
          </a:xfrm>
          <a:prstGeom prst="rect">
            <a:avLst/>
          </a:prstGeom>
          <a:ln>
            <a:solidFill>
              <a:srgbClr val="000000">
                <a:alpha val="69804"/>
              </a:srgbClr>
            </a:solidFill>
          </a:ln>
        </xdr:spPr>
        <xdr:style>
          <a:lnRef idx="2">
            <a:schemeClr val="dk1">
              <a:shade val="15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2</xdr:col>
      <xdr:colOff>904186</xdr:colOff>
      <xdr:row>48</xdr:row>
      <xdr:rowOff>317501</xdr:rowOff>
    </xdr:from>
    <xdr:to>
      <xdr:col>6</xdr:col>
      <xdr:colOff>552</xdr:colOff>
      <xdr:row>78</xdr:row>
      <xdr:rowOff>245166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C9FCD58E-F76B-E3A1-16DB-7C78DBDC6722}"/>
            </a:ext>
          </a:extLst>
        </xdr:cNvPr>
        <xdr:cNvGrpSpPr/>
      </xdr:nvGrpSpPr>
      <xdr:grpSpPr>
        <a:xfrm>
          <a:off x="4369077" y="17075979"/>
          <a:ext cx="3444736" cy="9563100"/>
          <a:chOff x="4369077" y="16082066"/>
          <a:chExt cx="3444736" cy="9563100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48F65B89-068C-2442-B225-87F265EE6FF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9206" r="24254"/>
          <a:stretch/>
        </xdr:blipFill>
        <xdr:spPr bwMode="auto">
          <a:xfrm>
            <a:off x="4369077" y="16082066"/>
            <a:ext cx="3409674" cy="9563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A4153CEC-1E29-4724-948A-7319842CDA6A}"/>
              </a:ext>
            </a:extLst>
          </xdr:cNvPr>
          <xdr:cNvSpPr/>
        </xdr:nvSpPr>
        <xdr:spPr>
          <a:xfrm>
            <a:off x="4376530" y="16303487"/>
            <a:ext cx="3437283" cy="1283803"/>
          </a:xfrm>
          <a:prstGeom prst="rect">
            <a:avLst/>
          </a:prstGeom>
          <a:ln>
            <a:solidFill>
              <a:srgbClr val="000000">
                <a:alpha val="69804"/>
              </a:srgbClr>
            </a:solidFill>
          </a:ln>
        </xdr:spPr>
        <xdr:style>
          <a:lnRef idx="2">
            <a:schemeClr val="dk1">
              <a:shade val="15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938695</xdr:colOff>
      <xdr:row>65</xdr:row>
      <xdr:rowOff>27608</xdr:rowOff>
    </xdr:from>
    <xdr:to>
      <xdr:col>6</xdr:col>
      <xdr:colOff>786848</xdr:colOff>
      <xdr:row>82</xdr:row>
      <xdr:rowOff>102865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D85D49-75F9-488A-9E28-EC6051AF7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795" y="25821308"/>
          <a:ext cx="4172503" cy="5580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65</xdr:row>
      <xdr:rowOff>27610</xdr:rowOff>
    </xdr:from>
    <xdr:to>
      <xdr:col>2</xdr:col>
      <xdr:colOff>724364</xdr:colOff>
      <xdr:row>82</xdr:row>
      <xdr:rowOff>102866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DC6CB1-2E9E-49AA-9190-07BA3AB28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5821310"/>
          <a:ext cx="4191463" cy="5580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BERNETTE LOGO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6"/>
  <sheetViews>
    <sheetView tabSelected="1" zoomScale="75" zoomScaleNormal="75" zoomScaleSheetLayoutView="100" zoomScalePageLayoutView="75" workbookViewId="0">
      <selection activeCell="L5" sqref="L5"/>
    </sheetView>
  </sheetViews>
  <sheetFormatPr defaultColWidth="8.85546875" defaultRowHeight="12.75"/>
  <cols>
    <col min="1" max="1" width="28.7109375" style="2" customWidth="1"/>
    <col min="2" max="3" width="21.28515625" style="2" customWidth="1"/>
    <col min="4" max="4" width="14.28515625" style="2" customWidth="1"/>
    <col min="5" max="5" width="38.42578125" style="2" customWidth="1"/>
    <col min="6" max="6" width="6.85546875" style="2" customWidth="1"/>
    <col min="7" max="12" width="22" style="2" customWidth="1"/>
    <col min="13" max="16384" width="8.85546875" style="2"/>
  </cols>
  <sheetData>
    <row r="1" spans="1:12" s="1" customFormat="1" ht="51.95" customHeight="1" thickBot="1">
      <c r="A1" s="3"/>
      <c r="B1" s="3"/>
      <c r="C1" s="3"/>
      <c r="D1" s="3"/>
      <c r="E1" s="3"/>
      <c r="F1" s="3"/>
      <c r="G1" s="3"/>
      <c r="H1" s="192" t="s">
        <v>0</v>
      </c>
      <c r="I1" s="193"/>
      <c r="J1" s="193"/>
      <c r="K1" s="193"/>
      <c r="L1" s="193"/>
    </row>
    <row r="2" spans="1:12" s="1" customFormat="1" ht="26.1" customHeight="1">
      <c r="A2" s="10" t="s">
        <v>1</v>
      </c>
      <c r="B2" s="198" t="s">
        <v>151</v>
      </c>
      <c r="C2" s="199"/>
      <c r="D2" s="199"/>
      <c r="E2" s="199"/>
      <c r="F2" s="200"/>
      <c r="G2" s="65" t="s">
        <v>2</v>
      </c>
      <c r="H2" s="210">
        <v>45506</v>
      </c>
      <c r="I2" s="211"/>
      <c r="J2" s="11" t="s">
        <v>3</v>
      </c>
      <c r="K2" s="12">
        <v>45505</v>
      </c>
      <c r="L2" s="13" t="s">
        <v>4</v>
      </c>
    </row>
    <row r="3" spans="1:12" s="1" customFormat="1" ht="24.75" customHeight="1">
      <c r="A3" s="14" t="s">
        <v>5</v>
      </c>
      <c r="B3" s="201" t="s">
        <v>6</v>
      </c>
      <c r="C3" s="202"/>
      <c r="D3" s="202"/>
      <c r="E3" s="202"/>
      <c r="F3" s="203"/>
      <c r="G3" s="66" t="s">
        <v>7</v>
      </c>
      <c r="H3" s="212">
        <v>45533</v>
      </c>
      <c r="I3" s="213"/>
      <c r="J3" s="4" t="s">
        <v>8</v>
      </c>
      <c r="K3" s="24">
        <v>45688</v>
      </c>
      <c r="L3" s="26" t="s">
        <v>185</v>
      </c>
    </row>
    <row r="4" spans="1:12" s="1" customFormat="1" ht="30" customHeight="1">
      <c r="A4" s="15" t="s">
        <v>9</v>
      </c>
      <c r="B4" s="204" t="s">
        <v>152</v>
      </c>
      <c r="C4" s="205"/>
      <c r="D4" s="205"/>
      <c r="E4" s="205"/>
      <c r="F4" s="206"/>
      <c r="G4" s="66" t="s">
        <v>10</v>
      </c>
      <c r="H4" s="214">
        <v>45558</v>
      </c>
      <c r="I4" s="215"/>
      <c r="J4" s="4" t="s">
        <v>11</v>
      </c>
      <c r="K4" s="24">
        <v>45706</v>
      </c>
      <c r="L4" s="26" t="s">
        <v>213</v>
      </c>
    </row>
    <row r="5" spans="1:12" s="1" customFormat="1" ht="23.1" customHeight="1" thickBot="1">
      <c r="A5" s="16" t="s">
        <v>12</v>
      </c>
      <c r="B5" s="207" t="s">
        <v>153</v>
      </c>
      <c r="C5" s="208"/>
      <c r="D5" s="208"/>
      <c r="E5" s="208"/>
      <c r="F5" s="208"/>
      <c r="G5" s="208"/>
      <c r="H5" s="208"/>
      <c r="I5" s="209"/>
      <c r="J5" s="17" t="s">
        <v>13</v>
      </c>
      <c r="K5" s="24">
        <v>45721</v>
      </c>
      <c r="L5" s="26" t="s">
        <v>219</v>
      </c>
    </row>
    <row r="6" spans="1:12" s="1" customFormat="1" ht="18" customHeight="1" thickBot="1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</row>
    <row r="7" spans="1:12" s="6" customFormat="1" ht="26.1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</row>
    <row r="8" spans="1:12" s="9" customFormat="1" ht="26.1" customHeight="1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</row>
    <row r="9" spans="1:12" s="7" customFormat="1" ht="26.1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</row>
    <row r="10" spans="1:12" s="7" customFormat="1" ht="26.1" customHeight="1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</row>
    <row r="11" spans="1:12" s="7" customFormat="1" ht="26.1" customHeight="1">
      <c r="A11" s="197"/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</row>
    <row r="12" spans="1:12" s="7" customFormat="1" ht="26.1" customHeight="1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</row>
    <row r="13" spans="1:12" s="7" customFormat="1" ht="26.1" customHeight="1">
      <c r="A13" s="197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</row>
    <row r="14" spans="1:12" s="7" customFormat="1" ht="26.1" customHeight="1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</row>
    <row r="15" spans="1:12" s="7" customFormat="1" ht="26.1" customHeight="1">
      <c r="A15" s="197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</row>
    <row r="16" spans="1:12" s="7" customFormat="1" ht="26.1" customHeight="1">
      <c r="A16" s="197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</row>
    <row r="17" spans="1:12" s="7" customFormat="1" ht="26.1" customHeight="1">
      <c r="A17" s="197"/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</row>
    <row r="18" spans="1:12" s="7" customFormat="1" ht="26.1" customHeight="1">
      <c r="A18" s="197"/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</row>
    <row r="19" spans="1:12" s="7" customFormat="1" ht="26.1" customHeight="1">
      <c r="A19" s="197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2" s="7" customFormat="1" ht="26.1" customHeight="1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</row>
    <row r="21" spans="1:12" s="7" customFormat="1" ht="26.1" customHeight="1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</row>
    <row r="22" spans="1:12" s="7" customFormat="1" ht="26.1" customHeight="1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</row>
    <row r="23" spans="1:12" s="7" customFormat="1" ht="26.1" customHeight="1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</row>
    <row r="24" spans="1:12" s="7" customFormat="1" ht="26.1" customHeight="1">
      <c r="A24" s="197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2" s="7" customFormat="1" ht="26.1" customHeight="1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</row>
    <row r="26" spans="1:12" s="7" customFormat="1" ht="26.1" customHeight="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</row>
    <row r="27" spans="1:12" s="7" customFormat="1" ht="26.1" customHeight="1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</row>
    <row r="28" spans="1:12" s="7" customFormat="1" ht="26.1" customHeight="1">
      <c r="A28" s="197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</row>
    <row r="29" spans="1:12" s="7" customFormat="1" ht="26.1" customHeight="1">
      <c r="A29" s="197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</row>
    <row r="30" spans="1:12" s="7" customFormat="1" ht="26.1" customHeight="1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</row>
    <row r="31" spans="1:12" s="7" customFormat="1" ht="26.1" customHeight="1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</row>
    <row r="32" spans="1:12" s="7" customFormat="1" ht="26.1" customHeight="1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</row>
    <row r="33" spans="1:12" s="7" customFormat="1" ht="26.1" customHeight="1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</row>
    <row r="34" spans="1:12" s="7" customFormat="1" ht="26.1" customHeight="1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</row>
    <row r="35" spans="1:12" s="7" customFormat="1" ht="26.1" customHeight="1">
      <c r="A35" s="19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</row>
    <row r="36" spans="1:12" s="7" customFormat="1" ht="26.1" customHeight="1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</row>
    <row r="37" spans="1:12" s="7" customFormat="1" ht="26.1" customHeight="1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</row>
    <row r="38" spans="1:12" s="7" customFormat="1" ht="26.1" customHeight="1">
      <c r="A38" s="197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</row>
    <row r="39" spans="1:12" s="7" customFormat="1" ht="26.1" customHeight="1">
      <c r="A39" s="19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</row>
    <row r="40" spans="1:12" s="7" customFormat="1" ht="26.1" customHeight="1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</row>
    <row r="41" spans="1:12" s="7" customFormat="1" ht="26.1" customHeight="1">
      <c r="A41" s="197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</row>
    <row r="42" spans="1:12" s="7" customFormat="1" ht="26.1" customHeight="1">
      <c r="A42" s="197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</row>
    <row r="43" spans="1:12" s="7" customFormat="1" ht="26.1" customHeight="1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</row>
    <row r="44" spans="1:12" s="7" customFormat="1" ht="26.1" customHeight="1">
      <c r="A44" s="197"/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</row>
    <row r="45" spans="1:12" s="7" customFormat="1" ht="26.1" customHeight="1">
      <c r="A45" s="197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</row>
    <row r="46" spans="1:12" s="7" customFormat="1" ht="26.1" customHeight="1">
      <c r="A46" s="197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</row>
    <row r="47" spans="1:12" s="7" customFormat="1" ht="26.1" customHeight="1">
      <c r="A47" s="197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</row>
    <row r="48" spans="1:12" s="7" customFormat="1" ht="26.1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26.1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6.1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6.1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6.1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6.1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6.1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6.1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6.1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6.1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6.1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6.1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6.1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6.1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6.1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26.1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26.1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26.1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26.1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26.1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26.1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26.1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26.1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26.1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26.1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26.1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26.1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26.1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26.1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26.1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26.1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26.1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26.1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26.1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26.1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26.1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26.1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26.1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26.1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26.1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26.1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26.1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26.1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ht="26.1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ht="26.1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ht="26.1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26.1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ht="26.1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26.1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26.1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26.1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t="26.1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26.1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ht="26.1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ht="26.1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ht="26.1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ht="26.1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ht="26.1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ht="26.1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ht="26.1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ht="26.1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ht="26.1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ht="26.1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ht="26.1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ht="26.1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ht="26.1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ht="26.1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ht="26.1" customHeight="1"/>
    <row r="116" spans="1:12" ht="26.1" customHeight="1"/>
    <row r="117" spans="1:12" ht="26.1" customHeight="1"/>
    <row r="118" spans="1:12" ht="26.1" customHeight="1"/>
    <row r="119" spans="1:12" ht="26.1" customHeight="1"/>
    <row r="120" spans="1:12" ht="26.1" customHeight="1"/>
    <row r="121" spans="1:12" ht="26.1" customHeight="1"/>
    <row r="122" spans="1:12" ht="26.1" customHeight="1"/>
    <row r="123" spans="1:12" ht="26.1" customHeight="1"/>
    <row r="124" spans="1:12" ht="26.1" customHeight="1"/>
    <row r="125" spans="1:12" ht="26.1" customHeight="1"/>
    <row r="126" spans="1:12" ht="26.1" customHeight="1"/>
    <row r="127" spans="1:12" ht="26.1" customHeight="1"/>
    <row r="128" spans="1:12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  <row r="355" ht="26.1" customHeight="1"/>
    <row r="356" ht="26.1" customHeight="1"/>
  </sheetData>
  <mergeCells count="10">
    <mergeCell ref="H1:L1"/>
    <mergeCell ref="A6:L6"/>
    <mergeCell ref="A7:L47"/>
    <mergeCell ref="B2:F2"/>
    <mergeCell ref="B3:F3"/>
    <mergeCell ref="B4:F4"/>
    <mergeCell ref="B5:I5"/>
    <mergeCell ref="H2:I2"/>
    <mergeCell ref="H3:I3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EC0E-5FDC-443A-BAAC-5283C3979147}">
  <sheetPr>
    <pageSetUpPr fitToPage="1"/>
  </sheetPr>
  <dimension ref="A1:N299"/>
  <sheetViews>
    <sheetView topLeftCell="A15" zoomScale="69" zoomScaleNormal="69" zoomScaleSheetLayoutView="100" zoomScalePageLayoutView="75" workbookViewId="0">
      <selection activeCell="J40" sqref="J40:M40"/>
    </sheetView>
  </sheetViews>
  <sheetFormatPr defaultColWidth="8.85546875" defaultRowHeight="13.5"/>
  <cols>
    <col min="1" max="1" width="28.7109375" style="20" customWidth="1"/>
    <col min="2" max="2" width="23.28515625" style="20" customWidth="1"/>
    <col min="3" max="3" width="17.7109375" style="41" customWidth="1"/>
    <col min="4" max="4" width="11.7109375" style="42" customWidth="1"/>
    <col min="5" max="5" width="17.7109375" style="42" customWidth="1"/>
    <col min="6" max="9" width="17.7109375" style="43" customWidth="1"/>
    <col min="10" max="12" width="22" style="20" customWidth="1"/>
    <col min="13" max="13" width="11.28515625" style="20" customWidth="1"/>
    <col min="14" max="16384" width="8.85546875" style="20"/>
  </cols>
  <sheetData>
    <row r="1" spans="1:13" s="18" customFormat="1" ht="51.95" customHeight="1">
      <c r="A1" s="303" t="e" vm="1">
        <v>#VALUE!</v>
      </c>
      <c r="B1" s="303"/>
      <c r="C1" s="303"/>
      <c r="D1" s="303"/>
      <c r="E1" s="303"/>
      <c r="F1" s="303"/>
      <c r="G1" s="303"/>
      <c r="H1" s="303"/>
      <c r="I1" s="303"/>
      <c r="J1" s="299" t="s">
        <v>0</v>
      </c>
      <c r="K1" s="299"/>
      <c r="L1" s="299"/>
      <c r="M1" s="299"/>
    </row>
    <row r="2" spans="1:13" s="18" customFormat="1" ht="26.1" customHeight="1">
      <c r="A2" s="23" t="s">
        <v>1</v>
      </c>
      <c r="B2" s="240" t="str">
        <f>SKETCH!B2</f>
        <v>FALL 2025</v>
      </c>
      <c r="C2" s="240"/>
      <c r="D2" s="240"/>
      <c r="E2" s="240"/>
      <c r="F2" s="240"/>
      <c r="G2" s="240"/>
      <c r="H2" s="300" t="str">
        <f>SKETCH!G2</f>
        <v>TECH PACK SENT</v>
      </c>
      <c r="I2" s="300"/>
      <c r="J2" s="178" t="s">
        <v>3</v>
      </c>
      <c r="K2" s="179">
        <f>SKETCH!K2</f>
        <v>45505</v>
      </c>
      <c r="L2" s="301" t="s">
        <v>4</v>
      </c>
      <c r="M2" s="301"/>
    </row>
    <row r="3" spans="1:13" s="18" customFormat="1" ht="24.75" customHeight="1">
      <c r="A3" s="23" t="s">
        <v>5</v>
      </c>
      <c r="B3" s="240" t="str">
        <f>SKETCH!B3</f>
        <v>BOTTOMS</v>
      </c>
      <c r="C3" s="240"/>
      <c r="D3" s="240"/>
      <c r="E3" s="240"/>
      <c r="F3" s="240"/>
      <c r="G3" s="240"/>
      <c r="H3" s="300" t="str">
        <f>SKETCH!G3</f>
        <v>PROTO RCVD</v>
      </c>
      <c r="I3" s="300"/>
      <c r="J3" s="4" t="s">
        <v>8</v>
      </c>
      <c r="K3" s="24">
        <f>SKETCH!K3</f>
        <v>45688</v>
      </c>
      <c r="L3" s="302" t="str">
        <f>SKETCH!L3</f>
        <v>FABRIC WEIGHT</v>
      </c>
      <c r="M3" s="302"/>
    </row>
    <row r="4" spans="1:13" s="18" customFormat="1" ht="30" customHeight="1">
      <c r="A4" s="180" t="s">
        <v>9</v>
      </c>
      <c r="B4" s="241" t="str">
        <f>SKETCH!B4</f>
        <v>CF5P5744</v>
      </c>
      <c r="C4" s="241"/>
      <c r="D4" s="241"/>
      <c r="E4" s="241"/>
      <c r="F4" s="241"/>
      <c r="G4" s="241"/>
      <c r="H4" s="300" t="str">
        <f>SKETCH!G4</f>
        <v>SHOWROOM SAMPLE</v>
      </c>
      <c r="I4" s="300"/>
      <c r="J4" s="4" t="s">
        <v>11</v>
      </c>
      <c r="K4" s="24">
        <f>SKETCH!K4</f>
        <v>45706</v>
      </c>
      <c r="L4" s="306" t="str">
        <f>SKETCH!L4</f>
        <v>1ST FIT</v>
      </c>
      <c r="M4" s="306"/>
    </row>
    <row r="5" spans="1:13" s="18" customFormat="1" ht="23.1" customHeight="1">
      <c r="A5" s="23" t="s">
        <v>12</v>
      </c>
      <c r="B5" s="240" t="str">
        <f>SKETCH!B5</f>
        <v>BONDED CANVAS UTILITY PANTS WITH PATCH CELL POCKET</v>
      </c>
      <c r="C5" s="240"/>
      <c r="D5" s="240"/>
      <c r="E5" s="240"/>
      <c r="F5" s="240"/>
      <c r="G5" s="240"/>
      <c r="H5" s="240"/>
      <c r="I5" s="240"/>
      <c r="J5" s="4" t="s">
        <v>13</v>
      </c>
      <c r="K5" s="24">
        <f>SKETCH!K5</f>
        <v>45721</v>
      </c>
      <c r="L5" s="306" t="str">
        <f>SKETCH!L5</f>
        <v>CTAG-124</v>
      </c>
      <c r="M5" s="306"/>
    </row>
    <row r="6" spans="1:13" s="18" customFormat="1" ht="18" customHeight="1">
      <c r="A6" s="304"/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</row>
    <row r="7" spans="1:13" s="142" customFormat="1" ht="31.5">
      <c r="A7" s="307" t="s">
        <v>183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9"/>
    </row>
    <row r="8" spans="1:13" s="33" customFormat="1" ht="27" customHeight="1">
      <c r="A8" s="305" t="s">
        <v>97</v>
      </c>
      <c r="B8" s="305"/>
      <c r="C8" s="174" t="s">
        <v>98</v>
      </c>
      <c r="D8" s="174" t="s">
        <v>99</v>
      </c>
      <c r="E8" s="177"/>
      <c r="F8" s="174" t="s">
        <v>98</v>
      </c>
      <c r="G8" s="174" t="s">
        <v>194</v>
      </c>
      <c r="H8" s="175"/>
      <c r="I8" s="176"/>
      <c r="J8" s="305" t="s">
        <v>100</v>
      </c>
      <c r="K8" s="305"/>
      <c r="L8" s="305"/>
      <c r="M8" s="305"/>
    </row>
    <row r="9" spans="1:13" s="34" customFormat="1" ht="27" customHeight="1">
      <c r="A9" s="310" t="s">
        <v>101</v>
      </c>
      <c r="B9" s="311"/>
      <c r="C9" s="159">
        <v>34</v>
      </c>
      <c r="D9" s="160">
        <v>0.5</v>
      </c>
      <c r="E9" s="160"/>
      <c r="F9" s="159">
        <v>34</v>
      </c>
      <c r="G9" s="163">
        <v>34.5</v>
      </c>
      <c r="H9" s="163"/>
      <c r="I9" s="163"/>
      <c r="J9" s="312" t="s">
        <v>102</v>
      </c>
      <c r="K9" s="312"/>
      <c r="L9" s="312"/>
      <c r="M9" s="312"/>
    </row>
    <row r="10" spans="1:13" s="34" customFormat="1" ht="27" customHeight="1">
      <c r="A10" s="310" t="s">
        <v>103</v>
      </c>
      <c r="B10" s="311"/>
      <c r="C10" s="161">
        <v>41</v>
      </c>
      <c r="D10" s="160">
        <v>0.5</v>
      </c>
      <c r="E10" s="160"/>
      <c r="F10" s="161">
        <v>41</v>
      </c>
      <c r="G10" s="162">
        <v>41</v>
      </c>
      <c r="H10" s="163"/>
      <c r="I10" s="163"/>
      <c r="J10" s="312" t="s">
        <v>104</v>
      </c>
      <c r="K10" s="312"/>
      <c r="L10" s="312"/>
      <c r="M10" s="312"/>
    </row>
    <row r="11" spans="1:13" s="34" customFormat="1" ht="27" customHeight="1">
      <c r="A11" s="310" t="s">
        <v>105</v>
      </c>
      <c r="B11" s="311"/>
      <c r="C11" s="161">
        <v>42.5</v>
      </c>
      <c r="D11" s="160">
        <v>0.5</v>
      </c>
      <c r="E11" s="160"/>
      <c r="F11" s="161">
        <v>42.5</v>
      </c>
      <c r="G11" s="162">
        <v>42.5</v>
      </c>
      <c r="H11" s="163"/>
      <c r="I11" s="163"/>
      <c r="J11" s="312" t="s">
        <v>106</v>
      </c>
      <c r="K11" s="312"/>
      <c r="L11" s="312"/>
      <c r="M11" s="312"/>
    </row>
    <row r="12" spans="1:13" s="34" customFormat="1" ht="27" customHeight="1">
      <c r="A12" s="310" t="s">
        <v>107</v>
      </c>
      <c r="B12" s="311"/>
      <c r="C12" s="161">
        <v>24.5</v>
      </c>
      <c r="D12" s="170">
        <v>0.375</v>
      </c>
      <c r="E12" s="164"/>
      <c r="F12" s="161">
        <v>24.5</v>
      </c>
      <c r="G12" s="162">
        <v>24.5</v>
      </c>
      <c r="H12" s="163"/>
      <c r="I12" s="163"/>
      <c r="J12" s="312" t="s">
        <v>108</v>
      </c>
      <c r="K12" s="312"/>
      <c r="L12" s="312"/>
      <c r="M12" s="312"/>
    </row>
    <row r="13" spans="1:13" s="35" customFormat="1" ht="27" customHeight="1">
      <c r="A13" s="310" t="s">
        <v>109</v>
      </c>
      <c r="B13" s="311"/>
      <c r="C13" s="161">
        <v>18.5</v>
      </c>
      <c r="D13" s="170">
        <v>0.25</v>
      </c>
      <c r="E13" s="170"/>
      <c r="F13" s="161">
        <v>18.5</v>
      </c>
      <c r="G13" s="160">
        <v>19</v>
      </c>
      <c r="H13" s="163"/>
      <c r="I13" s="163"/>
      <c r="J13" s="312" t="s">
        <v>110</v>
      </c>
      <c r="K13" s="312"/>
      <c r="L13" s="312"/>
      <c r="M13" s="312"/>
    </row>
    <row r="14" spans="1:13" s="35" customFormat="1" ht="27" customHeight="1">
      <c r="A14" s="310" t="s">
        <v>111</v>
      </c>
      <c r="B14" s="311"/>
      <c r="C14" s="161">
        <v>16.5</v>
      </c>
      <c r="D14" s="170">
        <v>0.25</v>
      </c>
      <c r="E14" s="170"/>
      <c r="F14" s="161">
        <v>16.5</v>
      </c>
      <c r="G14" s="162">
        <v>16.5</v>
      </c>
      <c r="H14" s="163"/>
      <c r="I14" s="163"/>
      <c r="J14" s="312" t="s">
        <v>112</v>
      </c>
      <c r="K14" s="312"/>
      <c r="L14" s="312"/>
      <c r="M14" s="312"/>
    </row>
    <row r="15" spans="1:13" s="35" customFormat="1" ht="27" customHeight="1">
      <c r="A15" s="310"/>
      <c r="B15" s="311"/>
      <c r="C15" s="161"/>
      <c r="D15" s="170"/>
      <c r="E15" s="170"/>
      <c r="F15" s="161"/>
      <c r="G15" s="162"/>
      <c r="H15" s="163"/>
      <c r="I15" s="163"/>
      <c r="J15" s="312"/>
      <c r="K15" s="312"/>
      <c r="L15" s="312"/>
      <c r="M15" s="312"/>
    </row>
    <row r="16" spans="1:13" s="35" customFormat="1" ht="27" customHeight="1">
      <c r="A16" s="310" t="s">
        <v>113</v>
      </c>
      <c r="B16" s="311"/>
      <c r="C16" s="159">
        <v>9.5</v>
      </c>
      <c r="D16" s="170">
        <v>0.25</v>
      </c>
      <c r="E16" s="170"/>
      <c r="F16" s="159">
        <v>9.5</v>
      </c>
      <c r="G16" s="162">
        <v>9.5</v>
      </c>
      <c r="H16" s="163"/>
      <c r="I16" s="163"/>
      <c r="J16" s="312" t="s">
        <v>114</v>
      </c>
      <c r="K16" s="312"/>
      <c r="L16" s="312"/>
      <c r="M16" s="312"/>
    </row>
    <row r="17" spans="1:13" s="35" customFormat="1" ht="27" customHeight="1">
      <c r="A17" s="310" t="s">
        <v>115</v>
      </c>
      <c r="B17" s="311"/>
      <c r="C17" s="159">
        <v>14.5</v>
      </c>
      <c r="D17" s="170">
        <v>0.25</v>
      </c>
      <c r="E17" s="170"/>
      <c r="F17" s="159">
        <v>14.5</v>
      </c>
      <c r="G17" s="162">
        <v>14.5</v>
      </c>
      <c r="H17" s="163"/>
      <c r="I17" s="163"/>
      <c r="J17" s="312" t="s">
        <v>114</v>
      </c>
      <c r="K17" s="312"/>
      <c r="L17" s="312"/>
      <c r="M17" s="312"/>
    </row>
    <row r="18" spans="1:13" s="35" customFormat="1" ht="27" customHeight="1">
      <c r="A18" s="310" t="s">
        <v>116</v>
      </c>
      <c r="B18" s="311"/>
      <c r="C18" s="161">
        <v>29.5</v>
      </c>
      <c r="D18" s="170">
        <v>0.5</v>
      </c>
      <c r="E18" s="170"/>
      <c r="F18" s="161">
        <v>29.5</v>
      </c>
      <c r="G18" s="181"/>
      <c r="H18" s="163"/>
      <c r="I18" s="163"/>
      <c r="J18" s="312"/>
      <c r="K18" s="312"/>
      <c r="L18" s="312"/>
      <c r="M18" s="312"/>
    </row>
    <row r="19" spans="1:13" s="35" customFormat="1" ht="27" customHeight="1">
      <c r="A19" s="310" t="s">
        <v>191</v>
      </c>
      <c r="B19" s="311"/>
      <c r="C19" s="161">
        <v>31.5</v>
      </c>
      <c r="D19" s="170">
        <v>0.5</v>
      </c>
      <c r="E19" s="170"/>
      <c r="F19" s="161">
        <v>31.5</v>
      </c>
      <c r="G19" s="162">
        <v>31.5</v>
      </c>
      <c r="H19" s="163"/>
      <c r="I19" s="163"/>
      <c r="J19" s="312" t="s">
        <v>118</v>
      </c>
      <c r="K19" s="312"/>
      <c r="L19" s="312"/>
      <c r="M19" s="312"/>
    </row>
    <row r="20" spans="1:13" s="35" customFormat="1" ht="27" customHeight="1">
      <c r="A20" s="310" t="s">
        <v>192</v>
      </c>
      <c r="B20" s="311"/>
      <c r="C20" s="161">
        <v>33.5</v>
      </c>
      <c r="D20" s="170">
        <v>0.5</v>
      </c>
      <c r="E20" s="170"/>
      <c r="F20" s="161">
        <v>33.5</v>
      </c>
      <c r="G20" s="181"/>
      <c r="H20" s="163"/>
      <c r="I20" s="163"/>
      <c r="J20" s="312"/>
      <c r="K20" s="312"/>
      <c r="L20" s="312"/>
      <c r="M20" s="312"/>
    </row>
    <row r="21" spans="1:13" s="35" customFormat="1" ht="27" customHeight="1">
      <c r="A21" s="310" t="s">
        <v>120</v>
      </c>
      <c r="B21" s="311"/>
      <c r="C21" s="161">
        <v>7</v>
      </c>
      <c r="D21" s="171">
        <v>0.25</v>
      </c>
      <c r="E21" s="171"/>
      <c r="F21" s="161">
        <v>7</v>
      </c>
      <c r="G21" s="162">
        <v>7</v>
      </c>
      <c r="H21" s="165"/>
      <c r="I21" s="165"/>
      <c r="J21" s="312" t="s">
        <v>150</v>
      </c>
      <c r="K21" s="312"/>
      <c r="L21" s="312"/>
      <c r="M21" s="312"/>
    </row>
    <row r="22" spans="1:13" s="35" customFormat="1" ht="27" customHeight="1">
      <c r="A22" s="310" t="s">
        <v>121</v>
      </c>
      <c r="B22" s="311"/>
      <c r="C22" s="159">
        <v>6.5</v>
      </c>
      <c r="D22" s="162">
        <v>0.125</v>
      </c>
      <c r="E22" s="162"/>
      <c r="F22" s="159">
        <v>6.5</v>
      </c>
      <c r="G22" s="162">
        <v>6.5</v>
      </c>
      <c r="H22" s="165"/>
      <c r="I22" s="165"/>
      <c r="J22" s="312"/>
      <c r="K22" s="312"/>
      <c r="L22" s="312"/>
      <c r="M22" s="312"/>
    </row>
    <row r="23" spans="1:13" s="35" customFormat="1" ht="27" customHeight="1">
      <c r="A23" s="310" t="s">
        <v>122</v>
      </c>
      <c r="B23" s="311"/>
      <c r="C23" s="159">
        <v>1.5</v>
      </c>
      <c r="D23" s="160">
        <v>0.125</v>
      </c>
      <c r="E23" s="160"/>
      <c r="F23" s="159">
        <v>1.5</v>
      </c>
      <c r="G23" s="162">
        <v>1.625</v>
      </c>
      <c r="H23" s="163"/>
      <c r="I23" s="163"/>
      <c r="J23" s="312"/>
      <c r="K23" s="312"/>
      <c r="L23" s="312"/>
      <c r="M23" s="312"/>
    </row>
    <row r="24" spans="1:13" s="35" customFormat="1" ht="27" customHeight="1">
      <c r="A24" s="310" t="s">
        <v>123</v>
      </c>
      <c r="B24" s="311"/>
      <c r="C24" s="159" t="s">
        <v>124</v>
      </c>
      <c r="D24" s="172" t="s">
        <v>125</v>
      </c>
      <c r="E24" s="172"/>
      <c r="F24" s="159" t="s">
        <v>124</v>
      </c>
      <c r="G24" s="162" t="s">
        <v>195</v>
      </c>
      <c r="H24" s="163"/>
      <c r="I24" s="163"/>
      <c r="J24" s="312" t="s">
        <v>126</v>
      </c>
      <c r="K24" s="312"/>
      <c r="L24" s="312"/>
      <c r="M24" s="312"/>
    </row>
    <row r="25" spans="1:13" s="35" customFormat="1" ht="27" customHeight="1">
      <c r="A25" s="313"/>
      <c r="B25" s="314"/>
      <c r="C25" s="159"/>
      <c r="D25" s="172"/>
      <c r="E25" s="172"/>
      <c r="F25" s="159"/>
      <c r="G25" s="162"/>
      <c r="H25" s="163"/>
      <c r="I25" s="163"/>
      <c r="J25" s="313"/>
      <c r="K25" s="315"/>
      <c r="L25" s="315"/>
      <c r="M25" s="314"/>
    </row>
    <row r="26" spans="1:13" s="35" customFormat="1" ht="27" customHeight="1">
      <c r="A26" s="310" t="s">
        <v>127</v>
      </c>
      <c r="B26" s="311"/>
      <c r="C26" s="159">
        <v>6</v>
      </c>
      <c r="D26" s="160">
        <v>0.25</v>
      </c>
      <c r="E26" s="160"/>
      <c r="F26" s="159">
        <v>6</v>
      </c>
      <c r="G26" s="162">
        <v>6</v>
      </c>
      <c r="H26" s="163"/>
      <c r="I26" s="163"/>
      <c r="J26" s="312" t="s">
        <v>128</v>
      </c>
      <c r="K26" s="312"/>
      <c r="L26" s="312"/>
      <c r="M26" s="312"/>
    </row>
    <row r="27" spans="1:13" s="35" customFormat="1" ht="27" customHeight="1">
      <c r="A27" s="310" t="s">
        <v>129</v>
      </c>
      <c r="B27" s="311"/>
      <c r="C27" s="159">
        <v>3</v>
      </c>
      <c r="D27" s="160">
        <v>0.125</v>
      </c>
      <c r="E27" s="160"/>
      <c r="F27" s="159">
        <v>3</v>
      </c>
      <c r="G27" s="162">
        <v>3.125</v>
      </c>
      <c r="H27" s="163"/>
      <c r="I27" s="163"/>
      <c r="J27" s="312" t="s">
        <v>130</v>
      </c>
      <c r="K27" s="312"/>
      <c r="L27" s="312"/>
      <c r="M27" s="312"/>
    </row>
    <row r="28" spans="1:13" s="35" customFormat="1" ht="27" customHeight="1">
      <c r="A28" s="310" t="s">
        <v>131</v>
      </c>
      <c r="B28" s="311"/>
      <c r="C28" s="159" t="s">
        <v>190</v>
      </c>
      <c r="D28" s="160">
        <v>0.25</v>
      </c>
      <c r="E28" s="160"/>
      <c r="F28" s="159" t="s">
        <v>190</v>
      </c>
      <c r="G28" s="160" t="s">
        <v>190</v>
      </c>
      <c r="H28" s="163"/>
      <c r="I28" s="163"/>
      <c r="J28" s="312"/>
      <c r="K28" s="312"/>
      <c r="L28" s="312"/>
      <c r="M28" s="312"/>
    </row>
    <row r="29" spans="1:13" s="37" customFormat="1" ht="27" customHeight="1">
      <c r="A29" s="310" t="s">
        <v>133</v>
      </c>
      <c r="B29" s="311"/>
      <c r="C29" s="159" t="s">
        <v>187</v>
      </c>
      <c r="D29" s="160">
        <v>0.25</v>
      </c>
      <c r="E29" s="173"/>
      <c r="F29" s="159" t="s">
        <v>187</v>
      </c>
      <c r="G29" s="160" t="s">
        <v>187</v>
      </c>
      <c r="H29" s="163"/>
      <c r="I29" s="163"/>
      <c r="J29" s="312" t="s">
        <v>135</v>
      </c>
      <c r="K29" s="312"/>
      <c r="L29" s="312"/>
      <c r="M29" s="312"/>
    </row>
    <row r="30" spans="1:13" s="37" customFormat="1" ht="27" customHeight="1">
      <c r="A30" s="310" t="s">
        <v>136</v>
      </c>
      <c r="B30" s="311"/>
      <c r="C30" s="159">
        <v>3.75</v>
      </c>
      <c r="D30" s="160">
        <v>0.125</v>
      </c>
      <c r="E30" s="160"/>
      <c r="F30" s="159">
        <v>3.75</v>
      </c>
      <c r="G30" s="162">
        <v>3.75</v>
      </c>
      <c r="H30" s="163"/>
      <c r="I30" s="165"/>
      <c r="J30" s="316"/>
      <c r="K30" s="316"/>
      <c r="L30" s="316"/>
      <c r="M30" s="316"/>
    </row>
    <row r="31" spans="1:13" s="37" customFormat="1" ht="27" customHeight="1">
      <c r="A31" s="310" t="s">
        <v>137</v>
      </c>
      <c r="B31" s="311"/>
      <c r="C31" s="159">
        <v>1.75</v>
      </c>
      <c r="D31" s="172" t="s">
        <v>125</v>
      </c>
      <c r="E31" s="172"/>
      <c r="F31" s="159">
        <v>1.75</v>
      </c>
      <c r="G31" s="162">
        <v>2</v>
      </c>
      <c r="H31" s="163"/>
      <c r="I31" s="165"/>
      <c r="J31" s="312" t="s">
        <v>138</v>
      </c>
      <c r="K31" s="312"/>
      <c r="L31" s="312"/>
      <c r="M31" s="312"/>
    </row>
    <row r="32" spans="1:13" s="37" customFormat="1" ht="27" customHeight="1">
      <c r="A32" s="310" t="s">
        <v>139</v>
      </c>
      <c r="B32" s="311"/>
      <c r="C32" s="159">
        <v>1.5</v>
      </c>
      <c r="D32" s="172">
        <v>0.125</v>
      </c>
      <c r="E32" s="172"/>
      <c r="F32" s="159">
        <v>1.5</v>
      </c>
      <c r="G32" s="162">
        <v>1.375</v>
      </c>
      <c r="H32" s="163"/>
      <c r="I32" s="165"/>
      <c r="J32" s="312" t="s">
        <v>140</v>
      </c>
      <c r="K32" s="312"/>
      <c r="L32" s="312"/>
      <c r="M32" s="312"/>
    </row>
    <row r="33" spans="1:14" s="37" customFormat="1" ht="27" customHeight="1">
      <c r="A33" s="310" t="s">
        <v>139</v>
      </c>
      <c r="B33" s="311"/>
      <c r="C33" s="159">
        <v>1.75</v>
      </c>
      <c r="D33" s="172">
        <v>0.125</v>
      </c>
      <c r="E33" s="172"/>
      <c r="F33" s="159">
        <v>1.75</v>
      </c>
      <c r="G33" s="162">
        <v>1.875</v>
      </c>
      <c r="H33" s="163"/>
      <c r="I33" s="165"/>
      <c r="J33" s="312" t="s">
        <v>141</v>
      </c>
      <c r="K33" s="312"/>
      <c r="L33" s="312"/>
      <c r="M33" s="312"/>
    </row>
    <row r="34" spans="1:14" s="37" customFormat="1" ht="27" customHeight="1">
      <c r="A34" s="310"/>
      <c r="B34" s="311"/>
      <c r="C34" s="159"/>
      <c r="D34" s="172"/>
      <c r="E34" s="172"/>
      <c r="F34" s="159"/>
      <c r="G34" s="162"/>
      <c r="H34" s="163"/>
      <c r="I34" s="165"/>
      <c r="J34" s="310"/>
      <c r="K34" s="325"/>
      <c r="L34" s="325"/>
      <c r="M34" s="311"/>
    </row>
    <row r="35" spans="1:14" s="37" customFormat="1" ht="27" customHeight="1">
      <c r="A35" s="310" t="s">
        <v>142</v>
      </c>
      <c r="B35" s="311"/>
      <c r="C35" s="159">
        <v>2.75</v>
      </c>
      <c r="D35" s="160">
        <v>0.125</v>
      </c>
      <c r="E35" s="160"/>
      <c r="F35" s="159">
        <v>2.75</v>
      </c>
      <c r="G35" s="162">
        <v>2.75</v>
      </c>
      <c r="H35" s="163"/>
      <c r="I35" s="165"/>
      <c r="J35" s="328" t="s">
        <v>143</v>
      </c>
      <c r="K35" s="328"/>
      <c r="L35" s="328"/>
      <c r="M35" s="328"/>
    </row>
    <row r="36" spans="1:14" s="37" customFormat="1" ht="27" customHeight="1">
      <c r="A36" s="326" t="s">
        <v>144</v>
      </c>
      <c r="B36" s="327"/>
      <c r="C36" s="166" t="s">
        <v>188</v>
      </c>
      <c r="D36" s="163">
        <v>0.125</v>
      </c>
      <c r="E36" s="163"/>
      <c r="F36" s="166" t="s">
        <v>188</v>
      </c>
      <c r="G36" s="167" t="s">
        <v>196</v>
      </c>
      <c r="H36" s="163"/>
      <c r="I36" s="165"/>
      <c r="J36" s="328"/>
      <c r="K36" s="328"/>
      <c r="L36" s="328"/>
      <c r="M36" s="328"/>
    </row>
    <row r="37" spans="1:14" s="37" customFormat="1" ht="27" customHeight="1">
      <c r="A37" s="326" t="s">
        <v>193</v>
      </c>
      <c r="B37" s="327"/>
      <c r="C37" s="168" t="s">
        <v>147</v>
      </c>
      <c r="D37" s="163">
        <v>0.125</v>
      </c>
      <c r="E37" s="163"/>
      <c r="F37" s="168" t="s">
        <v>147</v>
      </c>
      <c r="G37" s="165" t="s">
        <v>197</v>
      </c>
      <c r="H37" s="163"/>
      <c r="I37" s="165"/>
      <c r="J37" s="328"/>
      <c r="K37" s="328"/>
      <c r="L37" s="328"/>
      <c r="M37" s="328"/>
    </row>
    <row r="38" spans="1:14" s="37" customFormat="1" ht="27" customHeight="1">
      <c r="A38" s="326" t="s">
        <v>148</v>
      </c>
      <c r="B38" s="327"/>
      <c r="C38" s="168">
        <v>9</v>
      </c>
      <c r="D38" s="163">
        <v>0.25</v>
      </c>
      <c r="E38" s="163"/>
      <c r="F38" s="168">
        <v>9</v>
      </c>
      <c r="G38" s="165">
        <v>9</v>
      </c>
      <c r="H38" s="163"/>
      <c r="I38" s="165"/>
      <c r="J38" s="328"/>
      <c r="K38" s="328"/>
      <c r="L38" s="328"/>
      <c r="M38" s="328"/>
    </row>
    <row r="39" spans="1:14" s="37" customFormat="1" ht="27" customHeight="1">
      <c r="A39" s="326" t="s">
        <v>149</v>
      </c>
      <c r="B39" s="327"/>
      <c r="C39" s="169">
        <v>7</v>
      </c>
      <c r="D39" s="163">
        <v>0.25</v>
      </c>
      <c r="E39" s="163"/>
      <c r="F39" s="169">
        <v>7</v>
      </c>
      <c r="G39" s="163">
        <v>6.5</v>
      </c>
      <c r="H39" s="163"/>
      <c r="I39" s="163"/>
      <c r="J39" s="328"/>
      <c r="K39" s="328"/>
      <c r="L39" s="328"/>
      <c r="M39" s="328"/>
    </row>
    <row r="40" spans="1:14" s="37" customFormat="1" ht="27" customHeight="1">
      <c r="A40" s="322" t="s">
        <v>170</v>
      </c>
      <c r="B40" s="323"/>
      <c r="C40" s="169" t="s">
        <v>189</v>
      </c>
      <c r="D40" s="165">
        <v>0.25</v>
      </c>
      <c r="E40" s="165"/>
      <c r="F40" s="169" t="s">
        <v>189</v>
      </c>
      <c r="G40" s="163" t="s">
        <v>198</v>
      </c>
      <c r="H40" s="163"/>
      <c r="I40" s="163"/>
      <c r="J40" s="319"/>
      <c r="K40" s="320"/>
      <c r="L40" s="320"/>
      <c r="M40" s="321"/>
    </row>
    <row r="41" spans="1:14" ht="27" customHeight="1">
      <c r="A41" s="318"/>
      <c r="B41" s="318"/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8"/>
    </row>
    <row r="42" spans="1:14" ht="26.1" customHeight="1">
      <c r="A42"/>
      <c r="B42" s="21"/>
      <c r="C42" s="38"/>
      <c r="D42" s="39"/>
      <c r="E42" s="39"/>
      <c r="F42" s="40"/>
      <c r="G42"/>
      <c r="H42" s="40"/>
      <c r="I42" s="40"/>
      <c r="J42" s="21"/>
      <c r="K42" s="21"/>
      <c r="L42" s="21"/>
      <c r="M42" s="21"/>
    </row>
    <row r="43" spans="1:14" ht="26.1" customHeight="1">
      <c r="A43" s="21"/>
      <c r="B43" s="21"/>
      <c r="C43" s="38"/>
      <c r="D43" s="39"/>
      <c r="E43" s="39"/>
      <c r="F43" s="40"/>
      <c r="G43" s="40"/>
      <c r="H43" s="40"/>
      <c r="I43" s="40"/>
      <c r="J43" s="21"/>
      <c r="K43" s="21"/>
      <c r="M43" s="21"/>
      <c r="N43"/>
    </row>
    <row r="44" spans="1:14" ht="26.1" customHeight="1">
      <c r="A44" s="21"/>
      <c r="B44" s="21"/>
      <c r="C44" s="38"/>
      <c r="D44" s="39"/>
      <c r="E44" s="39"/>
      <c r="F44" s="40"/>
      <c r="G44" s="40"/>
      <c r="H44" s="40"/>
      <c r="I44" s="40"/>
      <c r="J44" s="21"/>
      <c r="K44" s="21"/>
      <c r="L44" s="21"/>
      <c r="M44" s="21"/>
    </row>
    <row r="45" spans="1:14" ht="26.1" customHeight="1">
      <c r="A45" s="21"/>
      <c r="B45" s="21"/>
      <c r="C45" s="38"/>
      <c r="D45" s="39"/>
      <c r="E45" s="39"/>
      <c r="F45" s="40"/>
      <c r="G45" s="40"/>
      <c r="H45" s="40"/>
      <c r="I45" s="40"/>
      <c r="J45" s="21"/>
      <c r="K45" s="21"/>
      <c r="L45" s="21"/>
      <c r="M45" s="21"/>
    </row>
    <row r="46" spans="1:14" ht="26.1" customHeight="1">
      <c r="A46" s="21"/>
      <c r="B46" s="21"/>
      <c r="C46" s="38"/>
      <c r="D46" s="39"/>
      <c r="E46" s="39"/>
      <c r="F46" s="40"/>
      <c r="G46" s="40"/>
      <c r="H46" s="40"/>
      <c r="I46" s="40"/>
      <c r="J46" s="21"/>
      <c r="K46" s="21"/>
      <c r="L46" s="21"/>
      <c r="M46" s="21"/>
    </row>
    <row r="47" spans="1:14" ht="26.1" customHeight="1">
      <c r="A47" s="21"/>
      <c r="B47" s="21"/>
      <c r="C47" s="38"/>
      <c r="D47" s="39"/>
      <c r="E47" s="39"/>
      <c r="F47" s="40"/>
      <c r="G47" s="40"/>
      <c r="H47" s="40"/>
      <c r="I47" s="40"/>
      <c r="J47" s="21"/>
      <c r="K47" s="21"/>
      <c r="L47" s="21"/>
      <c r="M47" s="21"/>
    </row>
    <row r="48" spans="1:14" ht="26.1" customHeight="1">
      <c r="A48" s="21"/>
      <c r="B48" s="21"/>
      <c r="C48" s="38"/>
      <c r="D48" s="39"/>
      <c r="E48" s="39"/>
      <c r="F48" s="40"/>
      <c r="G48" s="40"/>
      <c r="H48" s="40"/>
      <c r="I48" s="40"/>
      <c r="J48" s="21"/>
      <c r="K48" s="21"/>
      <c r="L48" s="21"/>
      <c r="M48" s="21"/>
    </row>
    <row r="49" spans="1:13" ht="26.1" customHeight="1">
      <c r="A49" s="21"/>
      <c r="B49" s="21"/>
      <c r="C49" s="38"/>
      <c r="D49" s="39"/>
      <c r="E49" s="39"/>
      <c r="F49" s="40"/>
      <c r="G49" s="40"/>
      <c r="H49" s="40"/>
      <c r="I49" s="40"/>
      <c r="J49" s="21"/>
      <c r="K49" s="21"/>
      <c r="L49" s="21"/>
      <c r="M49" s="21"/>
    </row>
    <row r="50" spans="1:13" ht="26.1" customHeight="1">
      <c r="A50" s="21"/>
      <c r="B50" s="21"/>
      <c r="C50" s="38"/>
      <c r="D50" s="39"/>
      <c r="E50" s="39"/>
      <c r="F50" s="40"/>
      <c r="G50" s="40"/>
      <c r="H50" s="40"/>
      <c r="I50" s="40"/>
      <c r="J50" s="21"/>
      <c r="K50" s="21"/>
      <c r="L50" s="21"/>
      <c r="M50" s="21"/>
    </row>
    <row r="51" spans="1:13" ht="26.1" customHeight="1">
      <c r="A51" s="21"/>
      <c r="B51" s="21"/>
      <c r="C51" s="38"/>
      <c r="D51" s="39"/>
      <c r="E51" s="39"/>
      <c r="F51" s="40"/>
      <c r="G51" s="40"/>
      <c r="H51" s="40"/>
      <c r="I51" s="40"/>
      <c r="J51" s="21"/>
      <c r="K51" s="21"/>
      <c r="L51" s="21"/>
      <c r="M51" s="21"/>
    </row>
    <row r="52" spans="1:13" ht="26.1" customHeight="1">
      <c r="A52" s="21"/>
      <c r="B52" s="21"/>
      <c r="C52" s="38"/>
      <c r="D52" s="39"/>
      <c r="E52" s="39"/>
      <c r="F52" s="40"/>
      <c r="G52" s="40"/>
      <c r="H52" s="40"/>
      <c r="I52" s="40"/>
      <c r="J52" s="21"/>
      <c r="K52" s="21"/>
      <c r="L52" s="21"/>
      <c r="M52" s="21"/>
    </row>
    <row r="53" spans="1:13" ht="26.1" customHeight="1">
      <c r="A53" s="21"/>
      <c r="B53" s="21"/>
      <c r="C53" s="38"/>
      <c r="D53" s="39"/>
      <c r="E53" s="39"/>
      <c r="F53" s="40"/>
      <c r="G53" s="40"/>
      <c r="H53" s="40"/>
      <c r="I53" s="40"/>
      <c r="J53" s="21"/>
      <c r="K53" s="21"/>
      <c r="L53" s="21"/>
      <c r="M53" s="21"/>
    </row>
    <row r="54" spans="1:13" ht="26.1" customHeight="1">
      <c r="A54" s="21"/>
      <c r="B54" s="21"/>
      <c r="C54" s="38"/>
      <c r="D54" s="39"/>
      <c r="E54" s="39"/>
      <c r="F54" s="40"/>
      <c r="G54" s="40"/>
      <c r="H54" s="40"/>
      <c r="I54" s="40"/>
      <c r="J54" s="21"/>
      <c r="K54" s="21"/>
      <c r="L54" s="21"/>
      <c r="M54" s="21"/>
    </row>
    <row r="55" spans="1:13" ht="26.1" customHeight="1">
      <c r="A55" s="21"/>
      <c r="B55" s="21"/>
      <c r="C55" s="38"/>
      <c r="D55" s="39"/>
      <c r="E55" s="39"/>
      <c r="F55" s="40"/>
      <c r="G55" s="40"/>
      <c r="H55" s="40"/>
      <c r="I55" s="40"/>
      <c r="J55" s="21"/>
      <c r="K55"/>
      <c r="L55" s="21"/>
      <c r="M55" s="21"/>
    </row>
    <row r="56" spans="1:13" ht="26.1" customHeight="1">
      <c r="A56" s="21"/>
      <c r="B56" s="21"/>
      <c r="C56" s="38"/>
      <c r="D56" s="39"/>
      <c r="E56" s="39"/>
      <c r="F56" s="40"/>
      <c r="G56" s="40"/>
      <c r="H56" s="40"/>
      <c r="I56" s="40"/>
      <c r="J56" s="21"/>
      <c r="K56" s="21"/>
      <c r="L56" s="21"/>
      <c r="M56" s="21"/>
    </row>
    <row r="57" spans="1:13" ht="26.1" customHeight="1">
      <c r="A57" s="21"/>
      <c r="B57" s="21"/>
      <c r="C57" s="38"/>
      <c r="D57" s="39"/>
      <c r="E57" s="39"/>
      <c r="F57" s="40"/>
      <c r="G57" s="40"/>
      <c r="H57" s="40"/>
      <c r="I57" s="40"/>
      <c r="J57" s="21"/>
      <c r="K57" s="21"/>
      <c r="L57" s="21"/>
      <c r="M57" s="21"/>
    </row>
    <row r="58" spans="1:13" ht="26.1" customHeight="1"/>
    <row r="59" spans="1:13" ht="26.1" customHeight="1"/>
    <row r="60" spans="1:13" ht="26.1" customHeight="1"/>
    <row r="61" spans="1:13" ht="26.1" customHeight="1"/>
    <row r="62" spans="1:13" ht="26.1" customHeight="1"/>
    <row r="63" spans="1:13" ht="26.1" customHeight="1"/>
    <row r="64" spans="1:13" ht="26.1" customHeight="1"/>
    <row r="65" spans="9:9" ht="26.1" customHeight="1"/>
    <row r="66" spans="9:9" ht="26.1" customHeight="1"/>
    <row r="67" spans="9:9" ht="26.1" customHeight="1"/>
    <row r="68" spans="9:9" ht="26.1" customHeight="1"/>
    <row r="69" spans="9:9" ht="26.1" customHeight="1"/>
    <row r="70" spans="9:9" ht="26.1" customHeight="1">
      <c r="I70"/>
    </row>
    <row r="71" spans="9:9" ht="26.1" customHeight="1"/>
    <row r="72" spans="9:9" ht="26.1" customHeight="1"/>
    <row r="73" spans="9:9" ht="26.1" customHeight="1"/>
    <row r="74" spans="9:9" ht="26.1" customHeight="1"/>
    <row r="75" spans="9:9" ht="26.1" customHeight="1"/>
    <row r="76" spans="9:9" ht="26.1" customHeight="1"/>
    <row r="77" spans="9:9" ht="26.1" customHeight="1"/>
    <row r="78" spans="9:9" ht="26.1" customHeight="1"/>
    <row r="79" spans="9:9" ht="26.1" customHeight="1"/>
    <row r="80" spans="9:9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</sheetData>
  <sheetProtection formatCells="0" formatRows="0" insertRows="0" deleteRows="0" selectLockedCells="1"/>
  <mergeCells count="82">
    <mergeCell ref="A41:M41"/>
    <mergeCell ref="A38:B38"/>
    <mergeCell ref="J38:M38"/>
    <mergeCell ref="A39:B39"/>
    <mergeCell ref="J39:M39"/>
    <mergeCell ref="A40:B40"/>
    <mergeCell ref="J40:M40"/>
    <mergeCell ref="A35:B35"/>
    <mergeCell ref="J35:M35"/>
    <mergeCell ref="A36:B36"/>
    <mergeCell ref="J36:M36"/>
    <mergeCell ref="A37:B37"/>
    <mergeCell ref="J37:M37"/>
    <mergeCell ref="A32:B32"/>
    <mergeCell ref="J32:M32"/>
    <mergeCell ref="A33:B33"/>
    <mergeCell ref="J33:M33"/>
    <mergeCell ref="A34:B34"/>
    <mergeCell ref="J34:M34"/>
    <mergeCell ref="A29:B29"/>
    <mergeCell ref="J29:M29"/>
    <mergeCell ref="A30:B30"/>
    <mergeCell ref="J30:M30"/>
    <mergeCell ref="A31:B31"/>
    <mergeCell ref="J31:M31"/>
    <mergeCell ref="A26:B26"/>
    <mergeCell ref="J26:M26"/>
    <mergeCell ref="A27:B27"/>
    <mergeCell ref="J27:M27"/>
    <mergeCell ref="A28:B28"/>
    <mergeCell ref="J28:M28"/>
    <mergeCell ref="A23:B23"/>
    <mergeCell ref="J23:M23"/>
    <mergeCell ref="A24:B24"/>
    <mergeCell ref="J24:M24"/>
    <mergeCell ref="A25:B25"/>
    <mergeCell ref="J25:M25"/>
    <mergeCell ref="A20:B20"/>
    <mergeCell ref="J20:M20"/>
    <mergeCell ref="A21:B21"/>
    <mergeCell ref="J21:M21"/>
    <mergeCell ref="A22:B22"/>
    <mergeCell ref="J22:M22"/>
    <mergeCell ref="A17:B17"/>
    <mergeCell ref="J17:M17"/>
    <mergeCell ref="A18:B18"/>
    <mergeCell ref="J18:M18"/>
    <mergeCell ref="A19:B19"/>
    <mergeCell ref="J19:M19"/>
    <mergeCell ref="A14:B14"/>
    <mergeCell ref="J14:M14"/>
    <mergeCell ref="A15:B15"/>
    <mergeCell ref="J15:M15"/>
    <mergeCell ref="A16:B16"/>
    <mergeCell ref="J16:M16"/>
    <mergeCell ref="A11:B11"/>
    <mergeCell ref="J11:M11"/>
    <mergeCell ref="A12:B12"/>
    <mergeCell ref="J12:M12"/>
    <mergeCell ref="A13:B13"/>
    <mergeCell ref="J13:M13"/>
    <mergeCell ref="A10:B10"/>
    <mergeCell ref="J10:M10"/>
    <mergeCell ref="B4:G4"/>
    <mergeCell ref="H4:I4"/>
    <mergeCell ref="L4:M4"/>
    <mergeCell ref="B5:I5"/>
    <mergeCell ref="L5:M5"/>
    <mergeCell ref="A6:M6"/>
    <mergeCell ref="A7:M7"/>
    <mergeCell ref="A8:B8"/>
    <mergeCell ref="J8:M8"/>
    <mergeCell ref="A9:B9"/>
    <mergeCell ref="J9:M9"/>
    <mergeCell ref="B3:G3"/>
    <mergeCell ref="H3:I3"/>
    <mergeCell ref="L3:M3"/>
    <mergeCell ref="A1:I1"/>
    <mergeCell ref="J1:M1"/>
    <mergeCell ref="B2:G2"/>
    <mergeCell ref="H2:I2"/>
    <mergeCell ref="L2:M2"/>
  </mergeCells>
  <printOptions horizontalCentered="1"/>
  <pageMargins left="0.25" right="0.25" top="0.75" bottom="0.75" header="0.3" footer="0.3"/>
  <pageSetup scale="46" orientation="landscape" copies="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1AD4-339F-4C5D-B7BC-96096700D607}">
  <sheetPr>
    <pageSetUpPr fitToPage="1"/>
  </sheetPr>
  <dimension ref="A1:O299"/>
  <sheetViews>
    <sheetView topLeftCell="A9" zoomScale="69" zoomScaleNormal="69" zoomScaleSheetLayoutView="100" zoomScalePageLayoutView="75" workbookViewId="0">
      <selection activeCell="L51" sqref="L51"/>
    </sheetView>
  </sheetViews>
  <sheetFormatPr defaultColWidth="8.85546875" defaultRowHeight="13.5"/>
  <cols>
    <col min="1" max="1" width="28.7109375" style="20" customWidth="1"/>
    <col min="2" max="2" width="23.28515625" style="20" customWidth="1"/>
    <col min="3" max="3" width="17.7109375" style="41" customWidth="1"/>
    <col min="4" max="4" width="11.7109375" style="42" customWidth="1"/>
    <col min="5" max="5" width="17.7109375" style="42" customWidth="1"/>
    <col min="6" max="10" width="17.7109375" style="43" customWidth="1"/>
    <col min="11" max="13" width="22" style="20" customWidth="1"/>
    <col min="14" max="14" width="11.28515625" style="20" customWidth="1"/>
    <col min="15" max="16384" width="8.85546875" style="20"/>
  </cols>
  <sheetData>
    <row r="1" spans="1:14" s="18" customFormat="1" ht="51.95" customHeight="1">
      <c r="A1" s="303" t="e" vm="1">
        <v>#VALUE!</v>
      </c>
      <c r="B1" s="303"/>
      <c r="C1" s="303"/>
      <c r="D1" s="303"/>
      <c r="E1" s="303"/>
      <c r="F1" s="303"/>
      <c r="G1" s="303"/>
      <c r="H1" s="303"/>
      <c r="I1" s="303"/>
      <c r="J1" s="303"/>
      <c r="K1" s="299" t="s">
        <v>0</v>
      </c>
      <c r="L1" s="299"/>
      <c r="M1" s="299"/>
      <c r="N1" s="299"/>
    </row>
    <row r="2" spans="1:14" s="18" customFormat="1" ht="26.1" customHeight="1">
      <c r="A2" s="23" t="s">
        <v>1</v>
      </c>
      <c r="B2" s="240" t="str">
        <f>SKETCH!B2</f>
        <v>FALL 2025</v>
      </c>
      <c r="C2" s="240"/>
      <c r="D2" s="240"/>
      <c r="E2" s="240"/>
      <c r="F2" s="240"/>
      <c r="G2" s="240"/>
      <c r="H2" s="300" t="str">
        <f>SKETCH!G2</f>
        <v>TECH PACK SENT</v>
      </c>
      <c r="I2" s="300"/>
      <c r="J2" s="300"/>
      <c r="K2" s="178" t="s">
        <v>3</v>
      </c>
      <c r="L2" s="179">
        <f>SKETCH!K2</f>
        <v>45505</v>
      </c>
      <c r="M2" s="301" t="s">
        <v>4</v>
      </c>
      <c r="N2" s="301"/>
    </row>
    <row r="3" spans="1:14" s="18" customFormat="1" ht="24.75" customHeight="1">
      <c r="A3" s="23" t="s">
        <v>5</v>
      </c>
      <c r="B3" s="240" t="str">
        <f>SKETCH!B3</f>
        <v>BOTTOMS</v>
      </c>
      <c r="C3" s="240"/>
      <c r="D3" s="240"/>
      <c r="E3" s="240"/>
      <c r="F3" s="240"/>
      <c r="G3" s="240"/>
      <c r="H3" s="300" t="str">
        <f>SKETCH!G3</f>
        <v>PROTO RCVD</v>
      </c>
      <c r="I3" s="300"/>
      <c r="J3" s="300"/>
      <c r="K3" s="4" t="s">
        <v>8</v>
      </c>
      <c r="L3" s="24">
        <f>SKETCH!K3</f>
        <v>45688</v>
      </c>
      <c r="M3" s="302" t="str">
        <f>SKETCH!L3</f>
        <v>FABRIC WEIGHT</v>
      </c>
      <c r="N3" s="302"/>
    </row>
    <row r="4" spans="1:14" s="18" customFormat="1" ht="30" customHeight="1">
      <c r="A4" s="180" t="s">
        <v>9</v>
      </c>
      <c r="B4" s="241" t="str">
        <f>SKETCH!B4</f>
        <v>CF5P5744</v>
      </c>
      <c r="C4" s="241"/>
      <c r="D4" s="241"/>
      <c r="E4" s="241"/>
      <c r="F4" s="241"/>
      <c r="G4" s="241"/>
      <c r="H4" s="300" t="str">
        <f>SKETCH!G4</f>
        <v>SHOWROOM SAMPLE</v>
      </c>
      <c r="I4" s="300"/>
      <c r="J4" s="300"/>
      <c r="K4" s="4" t="s">
        <v>11</v>
      </c>
      <c r="L4" s="24">
        <f>SKETCH!K4</f>
        <v>45706</v>
      </c>
      <c r="M4" s="306" t="str">
        <f>SKETCH!L4</f>
        <v>1ST FIT</v>
      </c>
      <c r="N4" s="306"/>
    </row>
    <row r="5" spans="1:14" s="18" customFormat="1" ht="23.1" customHeight="1">
      <c r="A5" s="23" t="s">
        <v>12</v>
      </c>
      <c r="B5" s="240" t="str">
        <f>SKETCH!B5</f>
        <v>BONDED CANVAS UTILITY PANTS WITH PATCH CELL POCKET</v>
      </c>
      <c r="C5" s="240"/>
      <c r="D5" s="240"/>
      <c r="E5" s="240"/>
      <c r="F5" s="240"/>
      <c r="G5" s="240"/>
      <c r="H5" s="240"/>
      <c r="I5" s="240"/>
      <c r="J5" s="240"/>
      <c r="K5" s="4" t="s">
        <v>13</v>
      </c>
      <c r="L5" s="24">
        <f>SKETCH!K5</f>
        <v>45721</v>
      </c>
      <c r="M5" s="306" t="str">
        <f>SKETCH!L5</f>
        <v>CTAG-124</v>
      </c>
      <c r="N5" s="306"/>
    </row>
    <row r="6" spans="1:14" s="18" customFormat="1" ht="18" customHeight="1">
      <c r="A6" s="304"/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</row>
    <row r="7" spans="1:14" s="142" customFormat="1" ht="31.5">
      <c r="A7" s="307" t="s">
        <v>183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9"/>
    </row>
    <row r="8" spans="1:14" s="33" customFormat="1" ht="27" customHeight="1">
      <c r="A8" s="305" t="s">
        <v>97</v>
      </c>
      <c r="B8" s="305"/>
      <c r="C8" s="174" t="s">
        <v>98</v>
      </c>
      <c r="D8" s="174" t="s">
        <v>99</v>
      </c>
      <c r="E8" s="174">
        <v>30</v>
      </c>
      <c r="F8" s="174" t="s">
        <v>98</v>
      </c>
      <c r="G8" s="174">
        <v>34</v>
      </c>
      <c r="H8" s="175">
        <v>36</v>
      </c>
      <c r="I8" s="175">
        <v>38</v>
      </c>
      <c r="J8" s="176">
        <v>40</v>
      </c>
      <c r="K8" s="305" t="s">
        <v>100</v>
      </c>
      <c r="L8" s="305"/>
      <c r="M8" s="305"/>
      <c r="N8" s="305"/>
    </row>
    <row r="9" spans="1:14" s="34" customFormat="1" ht="27" customHeight="1">
      <c r="A9" s="310" t="s">
        <v>101</v>
      </c>
      <c r="B9" s="311"/>
      <c r="C9" s="159">
        <v>34</v>
      </c>
      <c r="D9" s="160">
        <v>0.5</v>
      </c>
      <c r="E9" s="182">
        <f>F9-2</f>
        <v>32</v>
      </c>
      <c r="F9" s="159">
        <v>34</v>
      </c>
      <c r="G9" s="182">
        <f>F9+2</f>
        <v>36</v>
      </c>
      <c r="H9" s="182">
        <f t="shared" ref="H9:J9" si="0">G9+2</f>
        <v>38</v>
      </c>
      <c r="I9" s="182">
        <f t="shared" si="0"/>
        <v>40</v>
      </c>
      <c r="J9" s="182">
        <f t="shared" si="0"/>
        <v>42</v>
      </c>
      <c r="K9" s="312" t="s">
        <v>102</v>
      </c>
      <c r="L9" s="312"/>
      <c r="M9" s="312"/>
      <c r="N9" s="312"/>
    </row>
    <row r="10" spans="1:14" s="34" customFormat="1" ht="27" customHeight="1">
      <c r="A10" s="310" t="s">
        <v>103</v>
      </c>
      <c r="B10" s="311"/>
      <c r="C10" s="161">
        <v>41</v>
      </c>
      <c r="D10" s="160">
        <v>0.5</v>
      </c>
      <c r="E10" s="182">
        <f t="shared" ref="E10:E11" si="1">F10-2</f>
        <v>39</v>
      </c>
      <c r="F10" s="161">
        <v>41</v>
      </c>
      <c r="G10" s="182">
        <f t="shared" ref="G10:J11" si="2">F10+2</f>
        <v>43</v>
      </c>
      <c r="H10" s="182">
        <f t="shared" si="2"/>
        <v>45</v>
      </c>
      <c r="I10" s="182">
        <f t="shared" si="2"/>
        <v>47</v>
      </c>
      <c r="J10" s="182">
        <f t="shared" si="2"/>
        <v>49</v>
      </c>
      <c r="K10" s="312" t="s">
        <v>104</v>
      </c>
      <c r="L10" s="312"/>
      <c r="M10" s="312"/>
      <c r="N10" s="312"/>
    </row>
    <row r="11" spans="1:14" s="34" customFormat="1" ht="27" customHeight="1">
      <c r="A11" s="310" t="s">
        <v>105</v>
      </c>
      <c r="B11" s="311"/>
      <c r="C11" s="161">
        <v>42.5</v>
      </c>
      <c r="D11" s="160">
        <v>0.5</v>
      </c>
      <c r="E11" s="182">
        <f t="shared" si="1"/>
        <v>40.5</v>
      </c>
      <c r="F11" s="161">
        <v>42.5</v>
      </c>
      <c r="G11" s="182">
        <f t="shared" si="2"/>
        <v>44.5</v>
      </c>
      <c r="H11" s="182">
        <f t="shared" si="2"/>
        <v>46.5</v>
      </c>
      <c r="I11" s="182">
        <f t="shared" si="2"/>
        <v>48.5</v>
      </c>
      <c r="J11" s="182">
        <f t="shared" si="2"/>
        <v>50.5</v>
      </c>
      <c r="K11" s="312" t="s">
        <v>106</v>
      </c>
      <c r="L11" s="312"/>
      <c r="M11" s="312"/>
      <c r="N11" s="312"/>
    </row>
    <row r="12" spans="1:14" s="34" customFormat="1" ht="27" customHeight="1">
      <c r="A12" s="310" t="s">
        <v>107</v>
      </c>
      <c r="B12" s="311"/>
      <c r="C12" s="161">
        <v>24.5</v>
      </c>
      <c r="D12" s="170">
        <v>0.375</v>
      </c>
      <c r="E12" s="183">
        <f>F12-1</f>
        <v>23.5</v>
      </c>
      <c r="F12" s="161">
        <v>24.5</v>
      </c>
      <c r="G12" s="182">
        <f>F12+1</f>
        <v>25.5</v>
      </c>
      <c r="H12" s="182">
        <f t="shared" ref="H12:J12" si="3">G12+1</f>
        <v>26.5</v>
      </c>
      <c r="I12" s="182">
        <f t="shared" si="3"/>
        <v>27.5</v>
      </c>
      <c r="J12" s="182">
        <f t="shared" si="3"/>
        <v>28.5</v>
      </c>
      <c r="K12" s="312" t="s">
        <v>108</v>
      </c>
      <c r="L12" s="312"/>
      <c r="M12" s="312"/>
      <c r="N12" s="312"/>
    </row>
    <row r="13" spans="1:14" s="35" customFormat="1" ht="27" customHeight="1">
      <c r="A13" s="310" t="s">
        <v>109</v>
      </c>
      <c r="B13" s="311"/>
      <c r="C13" s="161">
        <v>18.5</v>
      </c>
      <c r="D13" s="170">
        <v>0.25</v>
      </c>
      <c r="E13" s="182">
        <f>F13-0.75</f>
        <v>17.75</v>
      </c>
      <c r="F13" s="161">
        <v>18.5</v>
      </c>
      <c r="G13" s="182">
        <f>F13+0.75</f>
        <v>19.25</v>
      </c>
      <c r="H13" s="182">
        <f t="shared" ref="H13:J13" si="4">G13+0.75</f>
        <v>20</v>
      </c>
      <c r="I13" s="182">
        <f t="shared" si="4"/>
        <v>20.75</v>
      </c>
      <c r="J13" s="182">
        <f t="shared" si="4"/>
        <v>21.5</v>
      </c>
      <c r="K13" s="312" t="s">
        <v>110</v>
      </c>
      <c r="L13" s="312"/>
      <c r="M13" s="312"/>
      <c r="N13" s="312"/>
    </row>
    <row r="14" spans="1:14" s="35" customFormat="1" ht="27" customHeight="1">
      <c r="A14" s="310" t="s">
        <v>111</v>
      </c>
      <c r="B14" s="311"/>
      <c r="C14" s="161">
        <v>16.5</v>
      </c>
      <c r="D14" s="170">
        <v>0.25</v>
      </c>
      <c r="E14" s="182">
        <f>F14-0.625</f>
        <v>15.875</v>
      </c>
      <c r="F14" s="161">
        <v>16.5</v>
      </c>
      <c r="G14" s="182">
        <f>F14+0.625</f>
        <v>17.125</v>
      </c>
      <c r="H14" s="182">
        <f t="shared" ref="H14:J14" si="5">G14+0.625</f>
        <v>17.75</v>
      </c>
      <c r="I14" s="182">
        <f t="shared" si="5"/>
        <v>18.375</v>
      </c>
      <c r="J14" s="182">
        <f t="shared" si="5"/>
        <v>19</v>
      </c>
      <c r="K14" s="312" t="s">
        <v>112</v>
      </c>
      <c r="L14" s="312"/>
      <c r="M14" s="312"/>
      <c r="N14" s="312"/>
    </row>
    <row r="15" spans="1:14" s="35" customFormat="1" ht="27" customHeight="1">
      <c r="A15" s="310"/>
      <c r="B15" s="311"/>
      <c r="C15" s="161"/>
      <c r="D15" s="170"/>
      <c r="E15" s="170"/>
      <c r="F15" s="161"/>
      <c r="G15" s="162"/>
      <c r="H15" s="163"/>
      <c r="I15" s="163"/>
      <c r="J15" s="163"/>
      <c r="K15" s="312"/>
      <c r="L15" s="312"/>
      <c r="M15" s="312"/>
      <c r="N15" s="312"/>
    </row>
    <row r="16" spans="1:14" s="35" customFormat="1" ht="27" customHeight="1">
      <c r="A16" s="310" t="s">
        <v>113</v>
      </c>
      <c r="B16" s="311"/>
      <c r="C16" s="159">
        <v>9.5</v>
      </c>
      <c r="D16" s="170">
        <v>0.25</v>
      </c>
      <c r="E16" s="182">
        <f>F16-0.375</f>
        <v>9.125</v>
      </c>
      <c r="F16" s="159">
        <v>9.5</v>
      </c>
      <c r="G16" s="182">
        <f>F16+0.375</f>
        <v>9.875</v>
      </c>
      <c r="H16" s="182">
        <f t="shared" ref="H16:J16" si="6">G16+0.375</f>
        <v>10.25</v>
      </c>
      <c r="I16" s="182">
        <f t="shared" si="6"/>
        <v>10.625</v>
      </c>
      <c r="J16" s="182">
        <f t="shared" si="6"/>
        <v>11</v>
      </c>
      <c r="K16" s="312" t="s">
        <v>114</v>
      </c>
      <c r="L16" s="312"/>
      <c r="M16" s="312"/>
      <c r="N16" s="312"/>
    </row>
    <row r="17" spans="1:14" s="35" customFormat="1" ht="27" customHeight="1">
      <c r="A17" s="310" t="s">
        <v>115</v>
      </c>
      <c r="B17" s="311"/>
      <c r="C17" s="159">
        <v>14.5</v>
      </c>
      <c r="D17" s="170">
        <v>0.25</v>
      </c>
      <c r="E17" s="182">
        <f>F17-0.375</f>
        <v>14.125</v>
      </c>
      <c r="F17" s="159">
        <v>14.5</v>
      </c>
      <c r="G17" s="182">
        <f>F17+0.375</f>
        <v>14.875</v>
      </c>
      <c r="H17" s="182">
        <f t="shared" ref="H17" si="7">G17+0.375</f>
        <v>15.25</v>
      </c>
      <c r="I17" s="182">
        <f t="shared" ref="I17" si="8">H17+0.375</f>
        <v>15.625</v>
      </c>
      <c r="J17" s="182">
        <f t="shared" ref="J17" si="9">I17+0.375</f>
        <v>16</v>
      </c>
      <c r="K17" s="312" t="s">
        <v>114</v>
      </c>
      <c r="L17" s="312"/>
      <c r="M17" s="312"/>
      <c r="N17" s="312"/>
    </row>
    <row r="18" spans="1:14" s="37" customFormat="1" ht="27" customHeight="1">
      <c r="A18" s="326" t="s">
        <v>149</v>
      </c>
      <c r="B18" s="327"/>
      <c r="C18" s="169">
        <v>7</v>
      </c>
      <c r="D18" s="163">
        <v>0.25</v>
      </c>
      <c r="E18" s="183" t="s">
        <v>200</v>
      </c>
      <c r="F18" s="169">
        <v>7</v>
      </c>
      <c r="G18" s="329" t="s">
        <v>200</v>
      </c>
      <c r="H18" s="330"/>
      <c r="I18" s="330"/>
      <c r="J18" s="331"/>
      <c r="K18" s="328"/>
      <c r="L18" s="328"/>
      <c r="M18" s="328"/>
      <c r="N18" s="328"/>
    </row>
    <row r="19" spans="1:14" s="35" customFormat="1" ht="27" customHeight="1">
      <c r="A19" s="310" t="s">
        <v>116</v>
      </c>
      <c r="B19" s="311"/>
      <c r="C19" s="161">
        <v>29.5</v>
      </c>
      <c r="D19" s="170">
        <v>0.5</v>
      </c>
      <c r="E19" s="183">
        <f>F19-0</f>
        <v>29.5</v>
      </c>
      <c r="F19" s="161">
        <v>29.5</v>
      </c>
      <c r="G19" s="182">
        <f>F19+0</f>
        <v>29.5</v>
      </c>
      <c r="H19" s="182">
        <f t="shared" ref="H19:J21" si="10">G19+0</f>
        <v>29.5</v>
      </c>
      <c r="I19" s="182">
        <f t="shared" si="10"/>
        <v>29.5</v>
      </c>
      <c r="J19" s="182">
        <f t="shared" si="10"/>
        <v>29.5</v>
      </c>
      <c r="K19" s="312"/>
      <c r="L19" s="312"/>
      <c r="M19" s="312"/>
      <c r="N19" s="312"/>
    </row>
    <row r="20" spans="1:14" s="35" customFormat="1" ht="27" customHeight="1">
      <c r="A20" s="310" t="s">
        <v>191</v>
      </c>
      <c r="B20" s="311"/>
      <c r="C20" s="161">
        <v>31.5</v>
      </c>
      <c r="D20" s="170">
        <v>0.5</v>
      </c>
      <c r="E20" s="183">
        <f>F20-0</f>
        <v>31.5</v>
      </c>
      <c r="F20" s="161">
        <v>31.5</v>
      </c>
      <c r="G20" s="182">
        <f>F20+0</f>
        <v>31.5</v>
      </c>
      <c r="H20" s="182">
        <f t="shared" si="10"/>
        <v>31.5</v>
      </c>
      <c r="I20" s="182">
        <f t="shared" si="10"/>
        <v>31.5</v>
      </c>
      <c r="J20" s="182">
        <f t="shared" si="10"/>
        <v>31.5</v>
      </c>
      <c r="K20" s="312" t="s">
        <v>118</v>
      </c>
      <c r="L20" s="312"/>
      <c r="M20" s="312"/>
      <c r="N20" s="312"/>
    </row>
    <row r="21" spans="1:14" s="35" customFormat="1" ht="27" customHeight="1">
      <c r="A21" s="310" t="s">
        <v>192</v>
      </c>
      <c r="B21" s="311"/>
      <c r="C21" s="161">
        <v>33.5</v>
      </c>
      <c r="D21" s="170">
        <v>0.5</v>
      </c>
      <c r="E21" s="183">
        <f>F21-0</f>
        <v>33.5</v>
      </c>
      <c r="F21" s="161">
        <v>33.5</v>
      </c>
      <c r="G21" s="182">
        <f>F21+0</f>
        <v>33.5</v>
      </c>
      <c r="H21" s="182">
        <f t="shared" si="10"/>
        <v>33.5</v>
      </c>
      <c r="I21" s="182">
        <f t="shared" si="10"/>
        <v>33.5</v>
      </c>
      <c r="J21" s="182">
        <f t="shared" si="10"/>
        <v>33.5</v>
      </c>
      <c r="K21" s="312"/>
      <c r="L21" s="312"/>
      <c r="M21" s="312"/>
      <c r="N21" s="312"/>
    </row>
    <row r="22" spans="1:14" s="35" customFormat="1" ht="27" customHeight="1">
      <c r="A22" s="310" t="s">
        <v>120</v>
      </c>
      <c r="B22" s="311"/>
      <c r="C22" s="161">
        <v>7</v>
      </c>
      <c r="D22" s="171">
        <v>0.25</v>
      </c>
      <c r="E22" s="182">
        <f>F22-0</f>
        <v>7</v>
      </c>
      <c r="F22" s="161">
        <v>7</v>
      </c>
      <c r="G22" s="182">
        <f>F22+0.25</f>
        <v>7.25</v>
      </c>
      <c r="H22" s="182">
        <f>G22+0</f>
        <v>7.25</v>
      </c>
      <c r="I22" s="182">
        <f>H22+0.25</f>
        <v>7.5</v>
      </c>
      <c r="J22" s="182">
        <f>I22+0</f>
        <v>7.5</v>
      </c>
      <c r="K22" s="312" t="s">
        <v>150</v>
      </c>
      <c r="L22" s="312"/>
      <c r="M22" s="312"/>
      <c r="N22" s="312"/>
    </row>
    <row r="23" spans="1:14" s="35" customFormat="1" ht="27" customHeight="1">
      <c r="A23" s="310" t="s">
        <v>121</v>
      </c>
      <c r="B23" s="311"/>
      <c r="C23" s="159">
        <v>6.5</v>
      </c>
      <c r="D23" s="162">
        <v>0.125</v>
      </c>
      <c r="E23" s="182">
        <f>F23-0</f>
        <v>6.5</v>
      </c>
      <c r="F23" s="159">
        <v>6.5</v>
      </c>
      <c r="G23" s="182">
        <f>F23+0.25</f>
        <v>6.75</v>
      </c>
      <c r="H23" s="182">
        <f>G23+0</f>
        <v>6.75</v>
      </c>
      <c r="I23" s="182">
        <f>H23+0.25</f>
        <v>7</v>
      </c>
      <c r="J23" s="182">
        <f>I23+0</f>
        <v>7</v>
      </c>
      <c r="K23" s="312"/>
      <c r="L23" s="312"/>
      <c r="M23" s="312"/>
      <c r="N23" s="312"/>
    </row>
    <row r="24" spans="1:14" s="35" customFormat="1" ht="27" customHeight="1">
      <c r="A24" s="310" t="s">
        <v>122</v>
      </c>
      <c r="B24" s="311"/>
      <c r="C24" s="159">
        <v>1.5</v>
      </c>
      <c r="D24" s="160">
        <v>0.125</v>
      </c>
      <c r="E24" s="182">
        <f>F24+0</f>
        <v>1.5</v>
      </c>
      <c r="F24" s="159">
        <v>1.5</v>
      </c>
      <c r="G24" s="182">
        <f>F24+0</f>
        <v>1.5</v>
      </c>
      <c r="H24" s="182">
        <f t="shared" ref="H24:J24" si="11">G24+0</f>
        <v>1.5</v>
      </c>
      <c r="I24" s="182">
        <f t="shared" si="11"/>
        <v>1.5</v>
      </c>
      <c r="J24" s="182">
        <f t="shared" si="11"/>
        <v>1.5</v>
      </c>
      <c r="K24" s="312"/>
      <c r="L24" s="312"/>
      <c r="M24" s="312"/>
      <c r="N24" s="312"/>
    </row>
    <row r="25" spans="1:14" s="35" customFormat="1" ht="27" customHeight="1">
      <c r="A25" s="310" t="s">
        <v>123</v>
      </c>
      <c r="B25" s="311"/>
      <c r="C25" s="159" t="s">
        <v>124</v>
      </c>
      <c r="D25" s="172" t="s">
        <v>125</v>
      </c>
      <c r="E25" s="160" t="s">
        <v>124</v>
      </c>
      <c r="F25" s="159" t="s">
        <v>124</v>
      </c>
      <c r="G25" s="160" t="s">
        <v>124</v>
      </c>
      <c r="H25" s="160" t="s">
        <v>124</v>
      </c>
      <c r="I25" s="160" t="s">
        <v>124</v>
      </c>
      <c r="J25" s="160" t="s">
        <v>124</v>
      </c>
      <c r="K25" s="312"/>
      <c r="L25" s="312"/>
      <c r="M25" s="312"/>
      <c r="N25" s="312"/>
    </row>
    <row r="26" spans="1:14" s="35" customFormat="1" ht="27" customHeight="1">
      <c r="A26" s="313"/>
      <c r="B26" s="314"/>
      <c r="C26" s="159"/>
      <c r="D26" s="172"/>
      <c r="E26" s="172"/>
      <c r="F26" s="159"/>
      <c r="G26" s="162"/>
      <c r="H26" s="163"/>
      <c r="I26" s="163"/>
      <c r="J26" s="163"/>
      <c r="K26" s="313"/>
      <c r="L26" s="315"/>
      <c r="M26" s="315"/>
      <c r="N26" s="314"/>
    </row>
    <row r="27" spans="1:14" s="35" customFormat="1" ht="27" customHeight="1">
      <c r="A27" s="332" t="s">
        <v>127</v>
      </c>
      <c r="B27" s="333"/>
      <c r="C27" s="159">
        <v>6</v>
      </c>
      <c r="D27" s="160">
        <v>0.25</v>
      </c>
      <c r="E27" s="182">
        <f>F27-0</f>
        <v>6</v>
      </c>
      <c r="F27" s="159">
        <v>6</v>
      </c>
      <c r="G27" s="182">
        <f>F27+0</f>
        <v>6</v>
      </c>
      <c r="H27" s="182">
        <f>G27+0.25</f>
        <v>6.25</v>
      </c>
      <c r="I27" s="182">
        <f>H27+0</f>
        <v>6.25</v>
      </c>
      <c r="J27" s="182">
        <f>I27+0</f>
        <v>6.25</v>
      </c>
      <c r="K27" s="334" t="s">
        <v>128</v>
      </c>
      <c r="L27" s="334"/>
      <c r="M27" s="334"/>
      <c r="N27" s="334"/>
    </row>
    <row r="28" spans="1:14" s="35" customFormat="1" ht="27" customHeight="1">
      <c r="A28" s="332" t="s">
        <v>201</v>
      </c>
      <c r="B28" s="333"/>
      <c r="C28" s="159">
        <v>3</v>
      </c>
      <c r="D28" s="160">
        <v>0.125</v>
      </c>
      <c r="E28" s="182">
        <f>F28-0</f>
        <v>3</v>
      </c>
      <c r="F28" s="159">
        <v>3</v>
      </c>
      <c r="G28" s="182">
        <f>F28+0</f>
        <v>3</v>
      </c>
      <c r="H28" s="182">
        <f>G28+0.25</f>
        <v>3.25</v>
      </c>
      <c r="I28" s="182">
        <f>H28+0</f>
        <v>3.25</v>
      </c>
      <c r="J28" s="182">
        <f>I28+0</f>
        <v>3.25</v>
      </c>
      <c r="K28" s="334" t="s">
        <v>202</v>
      </c>
      <c r="L28" s="334"/>
      <c r="M28" s="334"/>
      <c r="N28" s="334"/>
    </row>
    <row r="29" spans="1:14" s="35" customFormat="1" ht="27" customHeight="1">
      <c r="A29" s="310" t="s">
        <v>203</v>
      </c>
      <c r="B29" s="311"/>
      <c r="C29" s="159" t="s">
        <v>190</v>
      </c>
      <c r="D29" s="160">
        <v>0.25</v>
      </c>
      <c r="E29" s="160" t="s">
        <v>190</v>
      </c>
      <c r="F29" s="159" t="s">
        <v>190</v>
      </c>
      <c r="G29" s="160" t="s">
        <v>190</v>
      </c>
      <c r="H29" s="163" t="s">
        <v>204</v>
      </c>
      <c r="I29" s="163" t="s">
        <v>204</v>
      </c>
      <c r="J29" s="163" t="s">
        <v>204</v>
      </c>
      <c r="K29" s="312"/>
      <c r="L29" s="312"/>
      <c r="M29" s="312"/>
      <c r="N29" s="312"/>
    </row>
    <row r="30" spans="1:14" s="37" customFormat="1" ht="27" customHeight="1">
      <c r="A30" s="310" t="s">
        <v>133</v>
      </c>
      <c r="B30" s="311"/>
      <c r="C30" s="159" t="s">
        <v>187</v>
      </c>
      <c r="D30" s="160">
        <v>0.25</v>
      </c>
      <c r="E30" s="173" t="s">
        <v>187</v>
      </c>
      <c r="F30" s="159" t="s">
        <v>187</v>
      </c>
      <c r="G30" s="160" t="s">
        <v>187</v>
      </c>
      <c r="H30" s="163" t="s">
        <v>205</v>
      </c>
      <c r="I30" s="163" t="s">
        <v>205</v>
      </c>
      <c r="J30" s="163" t="s">
        <v>205</v>
      </c>
      <c r="K30" s="312" t="s">
        <v>135</v>
      </c>
      <c r="L30" s="312"/>
      <c r="M30" s="312"/>
      <c r="N30" s="312"/>
    </row>
    <row r="31" spans="1:14" s="37" customFormat="1" ht="27" customHeight="1">
      <c r="A31" s="310" t="s">
        <v>136</v>
      </c>
      <c r="B31" s="311"/>
      <c r="C31" s="159">
        <v>3.75</v>
      </c>
      <c r="D31" s="160">
        <v>0.125</v>
      </c>
      <c r="E31" s="184">
        <f>F31-0</f>
        <v>3.75</v>
      </c>
      <c r="F31" s="185">
        <v>3.75</v>
      </c>
      <c r="G31" s="186">
        <f>F31+0</f>
        <v>3.75</v>
      </c>
      <c r="H31" s="182">
        <f>G31+0.25</f>
        <v>4</v>
      </c>
      <c r="I31" s="182">
        <f>H31+0</f>
        <v>4</v>
      </c>
      <c r="J31" s="187">
        <f>I31+0</f>
        <v>4</v>
      </c>
      <c r="K31" s="316"/>
      <c r="L31" s="316"/>
      <c r="M31" s="316"/>
      <c r="N31" s="316"/>
    </row>
    <row r="32" spans="1:14" s="37" customFormat="1" ht="27" customHeight="1">
      <c r="A32" s="310" t="s">
        <v>137</v>
      </c>
      <c r="B32" s="311"/>
      <c r="C32" s="159">
        <v>1.75</v>
      </c>
      <c r="D32" s="172" t="s">
        <v>125</v>
      </c>
      <c r="E32" s="188">
        <f>F32-0.125</f>
        <v>1.625</v>
      </c>
      <c r="F32" s="185">
        <v>1.75</v>
      </c>
      <c r="G32" s="186">
        <f>F32+0.125</f>
        <v>1.875</v>
      </c>
      <c r="H32" s="186">
        <f t="shared" ref="H32:J32" si="12">G32+0.125</f>
        <v>2</v>
      </c>
      <c r="I32" s="186">
        <f t="shared" si="12"/>
        <v>2.125</v>
      </c>
      <c r="J32" s="186">
        <f t="shared" si="12"/>
        <v>2.25</v>
      </c>
      <c r="K32" s="312" t="s">
        <v>138</v>
      </c>
      <c r="L32" s="312"/>
      <c r="M32" s="312"/>
      <c r="N32" s="312"/>
    </row>
    <row r="33" spans="1:15" s="37" customFormat="1" ht="27" customHeight="1">
      <c r="A33" s="310" t="s">
        <v>139</v>
      </c>
      <c r="B33" s="311"/>
      <c r="C33" s="159">
        <v>1.5</v>
      </c>
      <c r="D33" s="172">
        <v>0.125</v>
      </c>
      <c r="E33" s="182">
        <f t="shared" ref="E33:E34" si="13">F33-0</f>
        <v>1.5</v>
      </c>
      <c r="F33" s="159">
        <v>1.5</v>
      </c>
      <c r="G33" s="182">
        <f>F33+0</f>
        <v>1.5</v>
      </c>
      <c r="H33" s="182">
        <f t="shared" ref="H33:J33" si="14">G33+0</f>
        <v>1.5</v>
      </c>
      <c r="I33" s="182">
        <f t="shared" si="14"/>
        <v>1.5</v>
      </c>
      <c r="J33" s="182">
        <f t="shared" si="14"/>
        <v>1.5</v>
      </c>
      <c r="K33" s="312" t="s">
        <v>140</v>
      </c>
      <c r="L33" s="312"/>
      <c r="M33" s="312"/>
      <c r="N33" s="312"/>
    </row>
    <row r="34" spans="1:15" s="37" customFormat="1" ht="27" customHeight="1">
      <c r="A34" s="310" t="s">
        <v>139</v>
      </c>
      <c r="B34" s="311"/>
      <c r="C34" s="159">
        <v>1.75</v>
      </c>
      <c r="D34" s="172">
        <v>0.125</v>
      </c>
      <c r="E34" s="182">
        <f t="shared" si="13"/>
        <v>1.75</v>
      </c>
      <c r="F34" s="159">
        <v>1.75</v>
      </c>
      <c r="G34" s="182">
        <f>F34+0</f>
        <v>1.75</v>
      </c>
      <c r="H34" s="182">
        <f t="shared" ref="H34:J34" si="15">G34+0</f>
        <v>1.75</v>
      </c>
      <c r="I34" s="182">
        <f t="shared" si="15"/>
        <v>1.75</v>
      </c>
      <c r="J34" s="182">
        <f t="shared" si="15"/>
        <v>1.75</v>
      </c>
      <c r="K34" s="312" t="s">
        <v>141</v>
      </c>
      <c r="L34" s="312"/>
      <c r="M34" s="312"/>
      <c r="N34" s="312"/>
    </row>
    <row r="35" spans="1:15" s="37" customFormat="1" ht="27" customHeight="1">
      <c r="A35" s="326" t="s">
        <v>144</v>
      </c>
      <c r="B35" s="327"/>
      <c r="C35" s="166" t="s">
        <v>188</v>
      </c>
      <c r="D35" s="163">
        <v>0.125</v>
      </c>
      <c r="E35" s="182" t="s">
        <v>188</v>
      </c>
      <c r="F35" s="166" t="s">
        <v>188</v>
      </c>
      <c r="G35" s="182" t="s">
        <v>188</v>
      </c>
      <c r="H35" s="182" t="s">
        <v>188</v>
      </c>
      <c r="I35" s="182" t="s">
        <v>188</v>
      </c>
      <c r="J35" s="182" t="s">
        <v>188</v>
      </c>
      <c r="K35" s="328"/>
      <c r="L35" s="328"/>
      <c r="M35" s="328"/>
      <c r="N35" s="328"/>
    </row>
    <row r="36" spans="1:15" s="37" customFormat="1" ht="27" customHeight="1">
      <c r="A36" s="310"/>
      <c r="B36" s="311"/>
      <c r="C36" s="159"/>
      <c r="D36" s="172"/>
      <c r="E36" s="172"/>
      <c r="F36" s="159"/>
      <c r="G36" s="162"/>
      <c r="H36" s="163"/>
      <c r="I36" s="163"/>
      <c r="J36" s="165"/>
      <c r="K36" s="310"/>
      <c r="L36" s="325"/>
      <c r="M36" s="325"/>
      <c r="N36" s="311"/>
    </row>
    <row r="37" spans="1:15" s="37" customFormat="1" ht="27" customHeight="1">
      <c r="A37" s="326" t="s">
        <v>193</v>
      </c>
      <c r="B37" s="327"/>
      <c r="C37" s="168" t="s">
        <v>147</v>
      </c>
      <c r="D37" s="163">
        <v>0.125</v>
      </c>
      <c r="E37" s="163" t="s">
        <v>147</v>
      </c>
      <c r="F37" s="168" t="s">
        <v>147</v>
      </c>
      <c r="G37" s="165" t="s">
        <v>147</v>
      </c>
      <c r="H37" s="165" t="s">
        <v>206</v>
      </c>
      <c r="I37" s="165" t="s">
        <v>206</v>
      </c>
      <c r="J37" s="165" t="s">
        <v>206</v>
      </c>
      <c r="K37" s="328"/>
      <c r="L37" s="328"/>
      <c r="M37" s="328"/>
      <c r="N37" s="328"/>
    </row>
    <row r="38" spans="1:15" s="37" customFormat="1" ht="27" customHeight="1">
      <c r="A38" s="326" t="s">
        <v>148</v>
      </c>
      <c r="B38" s="327"/>
      <c r="C38" s="168">
        <v>9</v>
      </c>
      <c r="D38" s="163">
        <v>0.25</v>
      </c>
      <c r="E38" s="184">
        <f>F38-0</f>
        <v>9</v>
      </c>
      <c r="F38" s="168">
        <v>9</v>
      </c>
      <c r="G38" s="186">
        <f>F38+0</f>
        <v>9</v>
      </c>
      <c r="H38" s="182">
        <f>G38+0.25</f>
        <v>9.25</v>
      </c>
      <c r="I38" s="182">
        <f>H38+0</f>
        <v>9.25</v>
      </c>
      <c r="J38" s="187">
        <f>I38+0</f>
        <v>9.25</v>
      </c>
      <c r="K38" s="328"/>
      <c r="L38" s="328"/>
      <c r="M38" s="328"/>
      <c r="N38" s="328"/>
    </row>
    <row r="39" spans="1:15" s="37" customFormat="1" ht="27" customHeight="1">
      <c r="A39" s="322" t="s">
        <v>170</v>
      </c>
      <c r="B39" s="323"/>
      <c r="C39" s="169" t="s">
        <v>189</v>
      </c>
      <c r="D39" s="165">
        <v>0.25</v>
      </c>
      <c r="E39" s="165" t="s">
        <v>189</v>
      </c>
      <c r="F39" s="169" t="s">
        <v>189</v>
      </c>
      <c r="G39" s="163" t="s">
        <v>189</v>
      </c>
      <c r="H39" s="163" t="s">
        <v>207</v>
      </c>
      <c r="I39" s="163" t="s">
        <v>207</v>
      </c>
      <c r="J39" s="163" t="s">
        <v>207</v>
      </c>
      <c r="K39" s="319"/>
      <c r="L39" s="320"/>
      <c r="M39" s="320"/>
      <c r="N39" s="321"/>
    </row>
    <row r="40" spans="1:15" s="37" customFormat="1" ht="27" customHeight="1">
      <c r="A40" s="310" t="s">
        <v>142</v>
      </c>
      <c r="B40" s="311"/>
      <c r="C40" s="159">
        <v>2.75</v>
      </c>
      <c r="D40" s="160">
        <v>0.125</v>
      </c>
      <c r="E40" s="182">
        <f>F40-0</f>
        <v>2.75</v>
      </c>
      <c r="F40" s="159">
        <v>2.75</v>
      </c>
      <c r="G40" s="182">
        <f>F40+0</f>
        <v>2.75</v>
      </c>
      <c r="H40" s="182">
        <f>G40+0</f>
        <v>2.75</v>
      </c>
      <c r="I40" s="182">
        <f>H40+0</f>
        <v>2.75</v>
      </c>
      <c r="J40" s="182">
        <f>I40+0</f>
        <v>2.75</v>
      </c>
      <c r="K40" s="328" t="s">
        <v>143</v>
      </c>
      <c r="L40" s="328"/>
      <c r="M40" s="328"/>
      <c r="N40" s="328"/>
    </row>
    <row r="41" spans="1:15" ht="27" customHeight="1">
      <c r="A41" s="318"/>
      <c r="B41" s="318"/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18"/>
    </row>
    <row r="42" spans="1:15" ht="26.1" customHeight="1">
      <c r="A42"/>
      <c r="B42" s="21"/>
      <c r="C42" s="38"/>
      <c r="D42" s="39"/>
      <c r="E42" s="39"/>
      <c r="F42" s="40"/>
      <c r="G42"/>
      <c r="H42" s="40"/>
      <c r="I42" s="40"/>
      <c r="J42" s="40"/>
      <c r="K42" s="21"/>
      <c r="L42" s="21"/>
      <c r="M42" s="21"/>
      <c r="N42" s="21"/>
    </row>
    <row r="43" spans="1:15" ht="26.1" customHeight="1">
      <c r="A43" s="21"/>
      <c r="B43" s="21"/>
      <c r="C43" s="38"/>
      <c r="D43" s="39"/>
      <c r="E43" s="39"/>
      <c r="F43" s="40"/>
      <c r="G43" s="40"/>
      <c r="H43" s="40"/>
      <c r="I43" s="40"/>
      <c r="J43" s="40"/>
      <c r="K43" s="21"/>
      <c r="L43" s="21"/>
      <c r="N43" s="21"/>
      <c r="O43"/>
    </row>
    <row r="44" spans="1:15" ht="26.1" customHeight="1">
      <c r="A44" s="21"/>
      <c r="B44" s="21"/>
      <c r="C44" s="38"/>
      <c r="D44" s="39"/>
      <c r="E44" s="39"/>
      <c r="F44" s="40"/>
      <c r="G44" s="40"/>
      <c r="H44" s="40"/>
      <c r="I44" s="40"/>
      <c r="J44" s="40"/>
      <c r="K44" s="21"/>
      <c r="L44" s="21"/>
      <c r="M44" s="21"/>
      <c r="N44" s="21"/>
    </row>
    <row r="45" spans="1:15" ht="26.1" customHeight="1">
      <c r="A45" s="21"/>
      <c r="B45" s="21"/>
      <c r="C45" s="38"/>
      <c r="D45" s="39"/>
      <c r="E45" s="39"/>
      <c r="F45" s="40"/>
      <c r="G45" s="40"/>
      <c r="H45" s="40"/>
      <c r="I45" s="40"/>
      <c r="J45" s="40"/>
      <c r="K45" s="21"/>
      <c r="L45" s="21"/>
      <c r="M45" s="21"/>
      <c r="N45" s="21"/>
    </row>
    <row r="46" spans="1:15" ht="26.1" customHeight="1">
      <c r="A46" s="21"/>
      <c r="B46" s="21"/>
      <c r="C46" s="38"/>
      <c r="D46" s="39"/>
      <c r="E46" s="39"/>
      <c r="F46" s="40"/>
      <c r="G46" s="40"/>
      <c r="H46" s="40"/>
      <c r="I46" s="40"/>
      <c r="J46" s="40"/>
      <c r="K46" s="21"/>
      <c r="L46" s="21"/>
      <c r="M46" s="21"/>
      <c r="N46" s="21"/>
    </row>
    <row r="47" spans="1:15" ht="26.1" customHeight="1">
      <c r="A47" s="21"/>
      <c r="B47" s="21"/>
      <c r="C47" s="38"/>
      <c r="D47" s="39"/>
      <c r="E47" s="39"/>
      <c r="F47" s="40"/>
      <c r="G47" s="40"/>
      <c r="H47" s="40"/>
      <c r="I47" s="40"/>
      <c r="J47" s="40"/>
      <c r="K47" s="21"/>
      <c r="L47" s="21"/>
      <c r="M47" s="21"/>
      <c r="N47" s="21"/>
    </row>
    <row r="48" spans="1:15" ht="26.1" customHeight="1">
      <c r="A48" s="21"/>
      <c r="B48" s="21"/>
      <c r="C48" s="38"/>
      <c r="D48" s="39"/>
      <c r="E48" s="39"/>
      <c r="F48" s="40"/>
      <c r="G48" s="40"/>
      <c r="H48" s="40"/>
      <c r="I48" s="40"/>
      <c r="J48" s="40"/>
      <c r="K48" s="21"/>
      <c r="L48" s="21"/>
      <c r="M48" s="21"/>
      <c r="N48" s="21"/>
    </row>
    <row r="49" spans="1:14" ht="26.1" customHeight="1">
      <c r="A49" s="21"/>
      <c r="B49" s="21"/>
      <c r="C49" s="38"/>
      <c r="D49" s="39"/>
      <c r="E49" s="39"/>
      <c r="F49" s="40"/>
      <c r="G49" s="40"/>
      <c r="H49" s="40"/>
      <c r="I49" s="40"/>
      <c r="J49" s="40"/>
      <c r="K49" s="21"/>
      <c r="L49" s="21"/>
      <c r="M49" s="21"/>
      <c r="N49" s="21"/>
    </row>
    <row r="50" spans="1:14" ht="26.1" customHeight="1">
      <c r="A50" s="21"/>
      <c r="B50" s="21"/>
      <c r="C50" s="38"/>
      <c r="D50" s="39"/>
      <c r="E50" s="39"/>
      <c r="F50" s="40"/>
      <c r="G50" s="40"/>
      <c r="H50" s="40"/>
      <c r="I50" s="40"/>
      <c r="J50" s="40"/>
      <c r="K50" s="21"/>
      <c r="L50" s="21"/>
      <c r="M50" s="21"/>
      <c r="N50" s="21"/>
    </row>
    <row r="51" spans="1:14" ht="26.1" customHeight="1">
      <c r="A51" s="21"/>
      <c r="B51" s="21"/>
      <c r="C51" s="38"/>
      <c r="D51" s="39"/>
      <c r="E51" s="39"/>
      <c r="F51" s="40"/>
      <c r="G51" s="40"/>
      <c r="H51" s="40"/>
      <c r="I51" s="40"/>
      <c r="J51" s="40"/>
      <c r="K51" s="21"/>
      <c r="L51" s="21"/>
      <c r="M51" s="21"/>
      <c r="N51" s="21"/>
    </row>
    <row r="52" spans="1:14" ht="26.1" customHeight="1">
      <c r="A52" s="21"/>
      <c r="B52" s="21"/>
      <c r="C52" s="38"/>
      <c r="D52" s="39"/>
      <c r="E52" s="39"/>
      <c r="F52" s="40"/>
      <c r="G52" s="40"/>
      <c r="H52" s="40"/>
      <c r="I52" s="40"/>
      <c r="J52" s="40"/>
      <c r="K52" s="21"/>
      <c r="L52" s="21"/>
      <c r="M52" s="21"/>
      <c r="N52" s="21"/>
    </row>
    <row r="53" spans="1:14" ht="26.1" customHeight="1">
      <c r="A53" s="21"/>
      <c r="B53" s="21"/>
      <c r="C53" s="38"/>
      <c r="D53" s="39"/>
      <c r="E53" s="39"/>
      <c r="F53" s="40"/>
      <c r="G53" s="40"/>
      <c r="H53" s="40"/>
      <c r="I53" s="40"/>
      <c r="J53" s="40"/>
      <c r="K53" s="21"/>
      <c r="L53" s="21"/>
      <c r="M53" s="21"/>
      <c r="N53" s="21"/>
    </row>
    <row r="54" spans="1:14" ht="26.1" customHeight="1">
      <c r="A54" s="21"/>
      <c r="B54" s="21"/>
      <c r="C54" s="38"/>
      <c r="D54" s="39"/>
      <c r="E54" s="39"/>
      <c r="F54" s="40"/>
      <c r="G54" s="40"/>
      <c r="H54" s="40"/>
      <c r="I54" s="40"/>
      <c r="J54" s="40"/>
      <c r="K54" s="21"/>
      <c r="L54" s="21"/>
      <c r="M54" s="21"/>
      <c r="N54" s="21"/>
    </row>
    <row r="55" spans="1:14" ht="26.1" customHeight="1">
      <c r="A55" s="21"/>
      <c r="B55" s="21"/>
      <c r="C55" s="38"/>
      <c r="D55" s="39"/>
      <c r="E55" s="39"/>
      <c r="F55" s="40"/>
      <c r="G55" s="40"/>
      <c r="H55" s="40"/>
      <c r="I55" s="40"/>
      <c r="J55" s="40"/>
      <c r="K55" s="21"/>
      <c r="L55"/>
      <c r="M55" s="21"/>
      <c r="N55" s="21"/>
    </row>
    <row r="56" spans="1:14" ht="26.1" customHeight="1">
      <c r="A56" s="21"/>
      <c r="B56" s="21"/>
      <c r="C56" s="38"/>
      <c r="D56" s="39"/>
      <c r="E56" s="39"/>
      <c r="F56" s="40"/>
      <c r="G56" s="40"/>
      <c r="H56" s="40"/>
      <c r="I56" s="40"/>
      <c r="J56" s="40"/>
      <c r="K56" s="21"/>
      <c r="L56" s="21"/>
      <c r="M56" s="21"/>
      <c r="N56" s="21"/>
    </row>
    <row r="57" spans="1:14" ht="26.1" customHeight="1">
      <c r="A57" s="21"/>
      <c r="B57" s="21"/>
      <c r="C57" s="38"/>
      <c r="D57" s="39"/>
      <c r="E57" s="39"/>
      <c r="F57" s="40"/>
      <c r="G57" s="40"/>
      <c r="H57" s="40"/>
      <c r="I57" s="40"/>
      <c r="J57" s="40"/>
      <c r="K57" s="21"/>
      <c r="L57" s="21"/>
      <c r="M57" s="21"/>
      <c r="N57" s="21"/>
    </row>
    <row r="58" spans="1:14" ht="26.1" customHeight="1"/>
    <row r="59" spans="1:14" ht="26.1" customHeight="1"/>
    <row r="60" spans="1:14" ht="26.1" customHeight="1"/>
    <row r="61" spans="1:14" ht="26.1" customHeight="1"/>
    <row r="62" spans="1:14" ht="26.1" customHeight="1"/>
    <row r="63" spans="1:14" ht="26.1" customHeight="1"/>
    <row r="64" spans="1:14" ht="26.1" customHeight="1"/>
    <row r="65" spans="10:10" ht="26.1" customHeight="1"/>
    <row r="66" spans="10:10" ht="26.1" customHeight="1"/>
    <row r="67" spans="10:10" ht="26.1" customHeight="1"/>
    <row r="68" spans="10:10" ht="26.1" customHeight="1"/>
    <row r="69" spans="10:10" ht="26.1" customHeight="1"/>
    <row r="70" spans="10:10" ht="26.1" customHeight="1">
      <c r="J70"/>
    </row>
    <row r="71" spans="10:10" ht="26.1" customHeight="1"/>
    <row r="72" spans="10:10" ht="26.1" customHeight="1"/>
    <row r="73" spans="10:10" ht="26.1" customHeight="1"/>
    <row r="74" spans="10:10" ht="26.1" customHeight="1"/>
    <row r="75" spans="10:10" ht="26.1" customHeight="1"/>
    <row r="76" spans="10:10" ht="26.1" customHeight="1"/>
    <row r="77" spans="10:10" ht="26.1" customHeight="1"/>
    <row r="78" spans="10:10" ht="26.1" customHeight="1"/>
    <row r="79" spans="10:10" ht="26.1" customHeight="1"/>
    <row r="80" spans="10:10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</sheetData>
  <sheetProtection formatCells="0" formatRows="0" insertRows="0" deleteRows="0" selectLockedCells="1"/>
  <mergeCells count="83">
    <mergeCell ref="B3:G3"/>
    <mergeCell ref="H3:J3"/>
    <mergeCell ref="M3:N3"/>
    <mergeCell ref="A1:J1"/>
    <mergeCell ref="K1:N1"/>
    <mergeCell ref="B2:G2"/>
    <mergeCell ref="H2:J2"/>
    <mergeCell ref="M2:N2"/>
    <mergeCell ref="A10:B10"/>
    <mergeCell ref="K10:N10"/>
    <mergeCell ref="B4:G4"/>
    <mergeCell ref="H4:J4"/>
    <mergeCell ref="M4:N4"/>
    <mergeCell ref="B5:J5"/>
    <mergeCell ref="M5:N5"/>
    <mergeCell ref="A6:N6"/>
    <mergeCell ref="A7:N7"/>
    <mergeCell ref="A8:B8"/>
    <mergeCell ref="K8:N8"/>
    <mergeCell ref="A9:B9"/>
    <mergeCell ref="K9:N9"/>
    <mergeCell ref="A11:B11"/>
    <mergeCell ref="K11:N11"/>
    <mergeCell ref="A12:B12"/>
    <mergeCell ref="K12:N12"/>
    <mergeCell ref="A13:B13"/>
    <mergeCell ref="K13:N13"/>
    <mergeCell ref="A14:B14"/>
    <mergeCell ref="K14:N14"/>
    <mergeCell ref="A15:B15"/>
    <mergeCell ref="K15:N15"/>
    <mergeCell ref="A16:B16"/>
    <mergeCell ref="K16:N16"/>
    <mergeCell ref="A17:B17"/>
    <mergeCell ref="K17:N17"/>
    <mergeCell ref="A19:B19"/>
    <mergeCell ref="K19:N19"/>
    <mergeCell ref="A20:B20"/>
    <mergeCell ref="K20:N20"/>
    <mergeCell ref="A21:B21"/>
    <mergeCell ref="K21:N21"/>
    <mergeCell ref="A22:B22"/>
    <mergeCell ref="K22:N22"/>
    <mergeCell ref="A23:B23"/>
    <mergeCell ref="K23:N23"/>
    <mergeCell ref="A24:B24"/>
    <mergeCell ref="K24:N24"/>
    <mergeCell ref="A25:B25"/>
    <mergeCell ref="K25:N25"/>
    <mergeCell ref="A26:B26"/>
    <mergeCell ref="K26:N26"/>
    <mergeCell ref="A27:B27"/>
    <mergeCell ref="K27:N27"/>
    <mergeCell ref="A28:B28"/>
    <mergeCell ref="K28:N28"/>
    <mergeCell ref="A29:B29"/>
    <mergeCell ref="K29:N29"/>
    <mergeCell ref="A33:B33"/>
    <mergeCell ref="K33:N33"/>
    <mergeCell ref="A34:B34"/>
    <mergeCell ref="K34:N34"/>
    <mergeCell ref="A30:B30"/>
    <mergeCell ref="K30:N30"/>
    <mergeCell ref="A31:B31"/>
    <mergeCell ref="K31:N31"/>
    <mergeCell ref="A32:B32"/>
    <mergeCell ref="K32:N32"/>
    <mergeCell ref="A41:N41"/>
    <mergeCell ref="A38:B38"/>
    <mergeCell ref="K38:N38"/>
    <mergeCell ref="A18:B18"/>
    <mergeCell ref="K18:N18"/>
    <mergeCell ref="A39:B39"/>
    <mergeCell ref="K39:N39"/>
    <mergeCell ref="G18:J18"/>
    <mergeCell ref="K36:N36"/>
    <mergeCell ref="A36:B36"/>
    <mergeCell ref="A40:B40"/>
    <mergeCell ref="K40:N40"/>
    <mergeCell ref="A35:B35"/>
    <mergeCell ref="K35:N35"/>
    <mergeCell ref="A37:B37"/>
    <mergeCell ref="K37:N37"/>
  </mergeCells>
  <printOptions horizontalCentered="1"/>
  <pageMargins left="0.25" right="0.25" top="0.75" bottom="0.75" header="0.3" footer="0.3"/>
  <pageSetup scale="46" orientation="landscape" copies="2" r:id="rId1"/>
  <headerFooter alignWithMargins="0"/>
  <ignoredErrors>
    <ignoredError sqref="H27:H28 E32:J32 H31 H38 G22 I22:I23 H22:H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4"/>
  <sheetViews>
    <sheetView topLeftCell="A8" zoomScale="55" zoomScaleNormal="55" zoomScaleSheetLayoutView="100" zoomScalePageLayoutView="55" workbookViewId="0">
      <selection activeCell="M4" sqref="M4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192" t="str">
        <f>SKETCH!H1</f>
        <v>COLEMAN</v>
      </c>
      <c r="I1" s="192"/>
      <c r="J1" s="192"/>
      <c r="K1" s="192"/>
      <c r="L1" s="192"/>
    </row>
    <row r="2" spans="1:12" s="18" customFormat="1" ht="26.1" customHeight="1">
      <c r="A2" s="10" t="s">
        <v>1</v>
      </c>
      <c r="B2" s="198" t="str">
        <f>SKETCH!B2</f>
        <v>FALL 2025</v>
      </c>
      <c r="C2" s="199"/>
      <c r="D2" s="199"/>
      <c r="E2" s="199"/>
      <c r="F2" s="200"/>
      <c r="G2" s="65" t="str">
        <f>SKETCH!G2</f>
        <v>TECH PACK SENT</v>
      </c>
      <c r="H2" s="220">
        <f>SKETCH!H2</f>
        <v>45506</v>
      </c>
      <c r="I2" s="221"/>
      <c r="J2" s="11" t="s">
        <v>3</v>
      </c>
      <c r="K2" s="12">
        <f>SKETCH!K2</f>
        <v>45505</v>
      </c>
      <c r="L2" s="13" t="s">
        <v>4</v>
      </c>
    </row>
    <row r="3" spans="1:12" s="18" customFormat="1" ht="24.75" customHeight="1">
      <c r="A3" s="14" t="s">
        <v>5</v>
      </c>
      <c r="B3" s="201" t="str">
        <f>SKETCH!B3</f>
        <v>BOTTOMS</v>
      </c>
      <c r="C3" s="202"/>
      <c r="D3" s="202"/>
      <c r="E3" s="202"/>
      <c r="F3" s="203"/>
      <c r="G3" s="66" t="str">
        <f>SKETCH!G3</f>
        <v>PROTO RCVD</v>
      </c>
      <c r="H3" s="222">
        <f>SKETCH!H3</f>
        <v>45533</v>
      </c>
      <c r="I3" s="223"/>
      <c r="J3" s="4" t="s">
        <v>8</v>
      </c>
      <c r="K3" s="24">
        <f>SKETCH!K3</f>
        <v>45688</v>
      </c>
      <c r="L3" s="25" t="str">
        <f>SKETCH!L3</f>
        <v>FABRIC WEIGHT</v>
      </c>
    </row>
    <row r="4" spans="1:12" s="18" customFormat="1" ht="30" customHeight="1">
      <c r="A4" s="15" t="s">
        <v>9</v>
      </c>
      <c r="B4" s="204" t="str">
        <f>SKETCH!B4</f>
        <v>CF5P5744</v>
      </c>
      <c r="C4" s="205"/>
      <c r="D4" s="205"/>
      <c r="E4" s="205"/>
      <c r="F4" s="206"/>
      <c r="G4" s="66" t="str">
        <f>SKETCH!G4</f>
        <v>SHOWROOM SAMPLE</v>
      </c>
      <c r="H4" s="224">
        <f>SKETCH!H4</f>
        <v>45558</v>
      </c>
      <c r="I4" s="225"/>
      <c r="J4" s="4" t="s">
        <v>11</v>
      </c>
      <c r="K4" s="24">
        <f>SKETCH!K4</f>
        <v>45706</v>
      </c>
      <c r="L4" s="26" t="str">
        <f>SKETCH!L4</f>
        <v>1ST FIT</v>
      </c>
    </row>
    <row r="5" spans="1:12" s="18" customFormat="1" ht="23.1" customHeight="1">
      <c r="A5" s="14" t="s">
        <v>12</v>
      </c>
      <c r="B5" s="201" t="str">
        <f>SKETCH!B5</f>
        <v>BONDED CANVAS UTILITY PANTS WITH PATCH CELL POCKET</v>
      </c>
      <c r="C5" s="202"/>
      <c r="D5" s="202"/>
      <c r="E5" s="202"/>
      <c r="F5" s="202"/>
      <c r="G5" s="202"/>
      <c r="H5" s="202"/>
      <c r="I5" s="203"/>
      <c r="J5" s="4" t="s">
        <v>13</v>
      </c>
      <c r="K5" s="24">
        <f>SKETCH!K5</f>
        <v>45721</v>
      </c>
      <c r="L5" s="26" t="str">
        <f>SKETCH!L5</f>
        <v>CTAG-124</v>
      </c>
    </row>
    <row r="6" spans="1:12" s="18" customFormat="1" ht="18" customHeight="1">
      <c r="A6" s="216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8"/>
    </row>
    <row r="7" spans="1:12" s="19" customFormat="1" ht="26.1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</row>
    <row r="8" spans="1:12" s="19" customFormat="1" ht="26.1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</row>
    <row r="9" spans="1:12" s="19" customFormat="1" ht="26.1" customHeight="1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</row>
    <row r="10" spans="1:12" s="19" customFormat="1" ht="26.1" customHeight="1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</row>
    <row r="11" spans="1:12" s="19" customFormat="1" ht="26.1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</row>
    <row r="12" spans="1:12" s="19" customFormat="1" ht="26.1" customHeight="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</row>
    <row r="13" spans="1:12" s="19" customFormat="1" ht="26.1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</row>
    <row r="14" spans="1:12" s="19" customFormat="1" ht="26.1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</row>
    <row r="15" spans="1:12" s="19" customFormat="1" ht="26.1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</row>
    <row r="16" spans="1:12" s="19" customFormat="1" ht="26.1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</row>
    <row r="17" spans="1:12" s="19" customFormat="1" ht="26.1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</row>
    <row r="18" spans="1:12" s="19" customFormat="1" ht="26.1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</row>
    <row r="19" spans="1:12" s="19" customFormat="1" ht="26.1" customHeight="1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</row>
    <row r="20" spans="1:12" s="19" customFormat="1" ht="26.1" customHeight="1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</row>
    <row r="21" spans="1:12" s="19" customFormat="1" ht="26.1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</row>
    <row r="22" spans="1:12" s="19" customFormat="1" ht="26.1" customHeight="1">
      <c r="A22" s="219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</row>
    <row r="23" spans="1:12" s="19" customFormat="1" ht="26.1" customHeight="1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</row>
    <row r="24" spans="1:12" s="19" customFormat="1" ht="26.1" customHeight="1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</row>
    <row r="25" spans="1:12" s="19" customFormat="1" ht="26.1" customHeight="1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</row>
    <row r="26" spans="1:12" s="19" customFormat="1" ht="26.1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</row>
    <row r="27" spans="1:12" s="19" customFormat="1" ht="26.1" customHeight="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</row>
    <row r="28" spans="1:12" s="19" customFormat="1" ht="26.1" customHeight="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</row>
    <row r="29" spans="1:12" s="19" customFormat="1" ht="26.1" customHeight="1">
      <c r="A29" s="219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</row>
    <row r="30" spans="1:12" s="19" customFormat="1" ht="26.1" customHeight="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</row>
    <row r="31" spans="1:12" s="19" customFormat="1" ht="26.1" customHeight="1">
      <c r="A31" s="219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</row>
    <row r="32" spans="1:12" s="19" customFormat="1" ht="26.1" customHeight="1">
      <c r="A32" s="219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</row>
    <row r="33" spans="1:12" s="19" customFormat="1" ht="26.1" customHeight="1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</row>
    <row r="34" spans="1:12" s="19" customFormat="1" ht="26.1" customHeight="1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</row>
    <row r="35" spans="1:12" s="19" customFormat="1" ht="26.1" customHeight="1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</row>
    <row r="36" spans="1:12" s="19" customFormat="1" ht="26.1" customHeight="1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</row>
    <row r="37" spans="1:12" s="19" customFormat="1" ht="26.1" customHeight="1">
      <c r="A37" s="219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</row>
    <row r="38" spans="1:12" s="19" customFormat="1" ht="26.1" customHeight="1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</row>
    <row r="39" spans="1:12" s="19" customFormat="1" ht="26.1" customHeight="1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</row>
    <row r="40" spans="1:12" s="19" customFormat="1" ht="26.1" customHeight="1">
      <c r="A40" s="219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</row>
    <row r="41" spans="1:12" s="19" customFormat="1" ht="26.1" customHeight="1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</row>
    <row r="42" spans="1:12" s="19" customFormat="1" ht="26.1" customHeight="1">
      <c r="A42" s="219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</row>
    <row r="43" spans="1:12" s="19" customFormat="1" ht="26.1" customHeight="1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</row>
    <row r="44" spans="1:12" s="19" customFormat="1" ht="26.1" customHeight="1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</row>
    <row r="45" spans="1:12" s="19" customFormat="1" ht="26.1" customHeight="1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</row>
    <row r="46" spans="1:12" s="19" customFormat="1" ht="26.1" customHeight="1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</row>
    <row r="47" spans="1:12" ht="26.1" customHeight="1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</row>
    <row r="48" spans="1:12" ht="26.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.1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.1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.1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.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.1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.1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.1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.1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.1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.1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.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.1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.1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.1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.1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.1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.1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.1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.1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.1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.1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.1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.1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.1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.1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.1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.1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.1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.1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.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.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.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.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.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.1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.1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.1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.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.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.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.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.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.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.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.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.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.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.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.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.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.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.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.1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.1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.1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.1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.1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.1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.1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.1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.1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.1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.1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4"/>
  <sheetViews>
    <sheetView topLeftCell="A21" zoomScale="94" zoomScaleNormal="94" zoomScaleSheetLayoutView="100" zoomScalePageLayoutView="55" workbookViewId="0">
      <selection activeCell="A7" sqref="A7:L47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192" t="str">
        <f>SKETCH!H1</f>
        <v>COLEMAN</v>
      </c>
      <c r="I1" s="192"/>
      <c r="J1" s="192"/>
      <c r="K1" s="192"/>
      <c r="L1" s="192"/>
    </row>
    <row r="2" spans="1:12" s="18" customFormat="1" ht="26.1" customHeight="1">
      <c r="A2" s="10" t="s">
        <v>1</v>
      </c>
      <c r="B2" s="198" t="str">
        <f>SKETCH!B2</f>
        <v>FALL 2025</v>
      </c>
      <c r="C2" s="199"/>
      <c r="D2" s="199"/>
      <c r="E2" s="199"/>
      <c r="F2" s="200"/>
      <c r="G2" s="65" t="str">
        <f>SKETCH!G2</f>
        <v>TECH PACK SENT</v>
      </c>
      <c r="H2" s="220">
        <f>SKETCH!H2</f>
        <v>45506</v>
      </c>
      <c r="I2" s="221"/>
      <c r="J2" s="11" t="s">
        <v>3</v>
      </c>
      <c r="K2" s="12">
        <f>SKETCH!K2</f>
        <v>45505</v>
      </c>
      <c r="L2" s="13" t="s">
        <v>4</v>
      </c>
    </row>
    <row r="3" spans="1:12" s="18" customFormat="1" ht="24.75" customHeight="1">
      <c r="A3" s="14" t="s">
        <v>5</v>
      </c>
      <c r="B3" s="201" t="str">
        <f>SKETCH!B3</f>
        <v>BOTTOMS</v>
      </c>
      <c r="C3" s="202"/>
      <c r="D3" s="202"/>
      <c r="E3" s="202"/>
      <c r="F3" s="203"/>
      <c r="G3" s="66" t="str">
        <f>SKETCH!G3</f>
        <v>PROTO RCVD</v>
      </c>
      <c r="H3" s="222">
        <f>SKETCH!H3</f>
        <v>45533</v>
      </c>
      <c r="I3" s="223"/>
      <c r="J3" s="4" t="s">
        <v>8</v>
      </c>
      <c r="K3" s="24">
        <f>SKETCH!K3</f>
        <v>45688</v>
      </c>
      <c r="L3" s="25" t="str">
        <f>SKETCH!L3</f>
        <v>FABRIC WEIGHT</v>
      </c>
    </row>
    <row r="4" spans="1:12" s="18" customFormat="1" ht="30" customHeight="1">
      <c r="A4" s="15" t="s">
        <v>9</v>
      </c>
      <c r="B4" s="204" t="str">
        <f>SKETCH!B4</f>
        <v>CF5P5744</v>
      </c>
      <c r="C4" s="205"/>
      <c r="D4" s="205"/>
      <c r="E4" s="205"/>
      <c r="F4" s="206"/>
      <c r="G4" s="66" t="str">
        <f>SKETCH!G4</f>
        <v>SHOWROOM SAMPLE</v>
      </c>
      <c r="H4" s="224">
        <f>SKETCH!H4</f>
        <v>45558</v>
      </c>
      <c r="I4" s="225"/>
      <c r="J4" s="4" t="s">
        <v>11</v>
      </c>
      <c r="K4" s="24">
        <f>SKETCH!K4</f>
        <v>45706</v>
      </c>
      <c r="L4" s="26" t="str">
        <f>SKETCH!L4</f>
        <v>1ST FIT</v>
      </c>
    </row>
    <row r="5" spans="1:12" s="18" customFormat="1" ht="23.1" customHeight="1" thickBot="1">
      <c r="A5" s="16" t="s">
        <v>12</v>
      </c>
      <c r="B5" s="207" t="str">
        <f>SKETCH!B5</f>
        <v>BONDED CANVAS UTILITY PANTS WITH PATCH CELL POCKET</v>
      </c>
      <c r="C5" s="208"/>
      <c r="D5" s="208"/>
      <c r="E5" s="208"/>
      <c r="F5" s="208"/>
      <c r="G5" s="208"/>
      <c r="H5" s="208"/>
      <c r="I5" s="209"/>
      <c r="J5" s="17" t="s">
        <v>13</v>
      </c>
      <c r="K5" s="45">
        <f>SKETCH!K5</f>
        <v>45721</v>
      </c>
      <c r="L5" s="46" t="str">
        <f>SKETCH!L5</f>
        <v>CTAG-124</v>
      </c>
    </row>
    <row r="6" spans="1:12" s="18" customFormat="1" ht="18" customHeight="1" thickBot="1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</row>
    <row r="7" spans="1:12" s="19" customFormat="1" ht="26.1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</row>
    <row r="8" spans="1:12" s="19" customFormat="1" ht="26.1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</row>
    <row r="9" spans="1:12" s="19" customFormat="1" ht="26.1" customHeight="1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</row>
    <row r="10" spans="1:12" s="19" customFormat="1" ht="26.1" customHeight="1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</row>
    <row r="11" spans="1:12" s="19" customFormat="1" ht="26.1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</row>
    <row r="12" spans="1:12" s="19" customFormat="1" ht="26.1" customHeight="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</row>
    <row r="13" spans="1:12" s="19" customFormat="1" ht="26.1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</row>
    <row r="14" spans="1:12" s="19" customFormat="1" ht="26.1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</row>
    <row r="15" spans="1:12" s="19" customFormat="1" ht="26.1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</row>
    <row r="16" spans="1:12" s="19" customFormat="1" ht="26.1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</row>
    <row r="17" spans="1:12" s="19" customFormat="1" ht="26.1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</row>
    <row r="18" spans="1:12" s="19" customFormat="1" ht="26.1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</row>
    <row r="19" spans="1:12" s="19" customFormat="1" ht="26.1" customHeight="1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</row>
    <row r="20" spans="1:12" s="19" customFormat="1" ht="26.1" customHeight="1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</row>
    <row r="21" spans="1:12" s="19" customFormat="1" ht="26.1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</row>
    <row r="22" spans="1:12" s="19" customFormat="1" ht="26.1" customHeight="1">
      <c r="A22" s="219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</row>
    <row r="23" spans="1:12" s="19" customFormat="1" ht="26.1" customHeight="1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</row>
    <row r="24" spans="1:12" s="19" customFormat="1" ht="26.1" customHeight="1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</row>
    <row r="25" spans="1:12" s="19" customFormat="1" ht="26.1" customHeight="1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</row>
    <row r="26" spans="1:12" s="19" customFormat="1" ht="26.1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</row>
    <row r="27" spans="1:12" s="19" customFormat="1" ht="26.1" customHeight="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</row>
    <row r="28" spans="1:12" s="19" customFormat="1" ht="26.1" customHeight="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</row>
    <row r="29" spans="1:12" s="19" customFormat="1" ht="26.1" customHeight="1">
      <c r="A29" s="219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</row>
    <row r="30" spans="1:12" s="19" customFormat="1" ht="26.1" customHeight="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</row>
    <row r="31" spans="1:12" s="19" customFormat="1" ht="26.1" customHeight="1">
      <c r="A31" s="219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</row>
    <row r="32" spans="1:12" s="19" customFormat="1" ht="26.1" customHeight="1">
      <c r="A32" s="219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</row>
    <row r="33" spans="1:12" s="19" customFormat="1" ht="26.1" customHeight="1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</row>
    <row r="34" spans="1:12" s="19" customFormat="1" ht="26.1" customHeight="1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</row>
    <row r="35" spans="1:12" s="19" customFormat="1" ht="26.1" customHeight="1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</row>
    <row r="36" spans="1:12" s="19" customFormat="1" ht="26.1" customHeight="1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</row>
    <row r="37" spans="1:12" s="19" customFormat="1" ht="26.1" customHeight="1">
      <c r="A37" s="219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</row>
    <row r="38" spans="1:12" s="19" customFormat="1" ht="26.1" customHeight="1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</row>
    <row r="39" spans="1:12" s="19" customFormat="1" ht="26.1" customHeight="1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</row>
    <row r="40" spans="1:12" s="19" customFormat="1" ht="26.1" customHeight="1">
      <c r="A40" s="219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</row>
    <row r="41" spans="1:12" s="19" customFormat="1" ht="26.1" customHeight="1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</row>
    <row r="42" spans="1:12" s="19" customFormat="1" ht="26.1" customHeight="1">
      <c r="A42" s="219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</row>
    <row r="43" spans="1:12" s="19" customFormat="1" ht="26.1" customHeight="1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</row>
    <row r="44" spans="1:12" s="19" customFormat="1" ht="26.1" customHeight="1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</row>
    <row r="45" spans="1:12" s="19" customFormat="1" ht="26.1" customHeight="1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</row>
    <row r="46" spans="1:12" s="19" customFormat="1" ht="26.1" customHeight="1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</row>
    <row r="47" spans="1:12" ht="26.1" customHeight="1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</row>
    <row r="48" spans="1:12" ht="26.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.1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.1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.1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.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.1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.1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.1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.1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.1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.1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.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.1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.1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.1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.1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.1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.1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.1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.1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.1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.1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.1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.1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.1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.1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.1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.1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.1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.1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.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.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.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.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.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.1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.1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.1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.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.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.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.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.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.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.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.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.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.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.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.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.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.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.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.1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.1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.1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.1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.1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.1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.1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.1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.1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.1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.1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L354"/>
  <sheetViews>
    <sheetView topLeftCell="A8" zoomScale="55" zoomScaleNormal="55" zoomScaleSheetLayoutView="100" zoomScalePageLayoutView="55" workbookViewId="0">
      <selection activeCell="R13" sqref="R13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192" t="str">
        <f>SKETCH!H1</f>
        <v>COLEMAN</v>
      </c>
      <c r="I1" s="192"/>
      <c r="J1" s="192"/>
      <c r="K1" s="192"/>
      <c r="L1" s="192"/>
    </row>
    <row r="2" spans="1:12" s="18" customFormat="1" ht="26.1" customHeight="1">
      <c r="A2" s="10" t="s">
        <v>1</v>
      </c>
      <c r="B2" s="198" t="str">
        <f>SKETCH!B2</f>
        <v>FALL 2025</v>
      </c>
      <c r="C2" s="199"/>
      <c r="D2" s="199"/>
      <c r="E2" s="199"/>
      <c r="F2" s="200"/>
      <c r="G2" s="65" t="str">
        <f>SKETCH!G2</f>
        <v>TECH PACK SENT</v>
      </c>
      <c r="H2" s="220">
        <f>SKETCH!H2</f>
        <v>45506</v>
      </c>
      <c r="I2" s="221"/>
      <c r="J2" s="11" t="s">
        <v>3</v>
      </c>
      <c r="K2" s="12">
        <f>SKETCH!K2</f>
        <v>45505</v>
      </c>
      <c r="L2" s="13" t="s">
        <v>4</v>
      </c>
    </row>
    <row r="3" spans="1:12" s="18" customFormat="1" ht="24.75" customHeight="1">
      <c r="A3" s="14" t="s">
        <v>5</v>
      </c>
      <c r="B3" s="201" t="str">
        <f>SKETCH!B3</f>
        <v>BOTTOMS</v>
      </c>
      <c r="C3" s="202"/>
      <c r="D3" s="202"/>
      <c r="E3" s="202"/>
      <c r="F3" s="203"/>
      <c r="G3" s="66" t="str">
        <f>SKETCH!G3</f>
        <v>PROTO RCVD</v>
      </c>
      <c r="H3" s="222">
        <f>SKETCH!H3</f>
        <v>45533</v>
      </c>
      <c r="I3" s="223"/>
      <c r="J3" s="4" t="s">
        <v>8</v>
      </c>
      <c r="K3" s="24">
        <f>SKETCH!K3</f>
        <v>45688</v>
      </c>
      <c r="L3" s="25" t="str">
        <f>SKETCH!L3</f>
        <v>FABRIC WEIGHT</v>
      </c>
    </row>
    <row r="4" spans="1:12" s="18" customFormat="1" ht="30" customHeight="1">
      <c r="A4" s="15" t="s">
        <v>9</v>
      </c>
      <c r="B4" s="204" t="str">
        <f>SKETCH!B4</f>
        <v>CF5P5744</v>
      </c>
      <c r="C4" s="205"/>
      <c r="D4" s="205"/>
      <c r="E4" s="205"/>
      <c r="F4" s="206"/>
      <c r="G4" s="66" t="str">
        <f>SKETCH!G4</f>
        <v>SHOWROOM SAMPLE</v>
      </c>
      <c r="H4" s="224">
        <f>SKETCH!H4</f>
        <v>45558</v>
      </c>
      <c r="I4" s="225"/>
      <c r="J4" s="4" t="s">
        <v>11</v>
      </c>
      <c r="K4" s="24">
        <f>SKETCH!K4</f>
        <v>45706</v>
      </c>
      <c r="L4" s="26" t="str">
        <f>SKETCH!L4</f>
        <v>1ST FIT</v>
      </c>
    </row>
    <row r="5" spans="1:12" s="18" customFormat="1" ht="23.1" customHeight="1" thickBot="1">
      <c r="A5" s="16" t="s">
        <v>12</v>
      </c>
      <c r="B5" s="207" t="str">
        <f>SKETCH!B5</f>
        <v>BONDED CANVAS UTILITY PANTS WITH PATCH CELL POCKET</v>
      </c>
      <c r="C5" s="208"/>
      <c r="D5" s="208"/>
      <c r="E5" s="208"/>
      <c r="F5" s="208"/>
      <c r="G5" s="208"/>
      <c r="H5" s="208"/>
      <c r="I5" s="209"/>
      <c r="J5" s="17" t="s">
        <v>13</v>
      </c>
      <c r="K5" s="45">
        <f>SKETCH!K5</f>
        <v>45721</v>
      </c>
      <c r="L5" s="46" t="str">
        <f>SKETCH!L5</f>
        <v>CTAG-124</v>
      </c>
    </row>
    <row r="6" spans="1:12" s="18" customFormat="1" ht="18" customHeight="1" thickBot="1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</row>
    <row r="7" spans="1:12" s="19" customFormat="1" ht="26.1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</row>
    <row r="8" spans="1:12" s="19" customFormat="1" ht="26.1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</row>
    <row r="9" spans="1:12" s="19" customFormat="1" ht="26.1" customHeight="1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</row>
    <row r="10" spans="1:12" s="19" customFormat="1" ht="26.1" customHeight="1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</row>
    <row r="11" spans="1:12" s="19" customFormat="1" ht="26.1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</row>
    <row r="12" spans="1:12" s="19" customFormat="1" ht="26.1" customHeight="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</row>
    <row r="13" spans="1:12" s="19" customFormat="1" ht="26.1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</row>
    <row r="14" spans="1:12" s="19" customFormat="1" ht="26.1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</row>
    <row r="15" spans="1:12" s="19" customFormat="1" ht="26.1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</row>
    <row r="16" spans="1:12" s="19" customFormat="1" ht="26.1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</row>
    <row r="17" spans="1:12" s="19" customFormat="1" ht="26.1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</row>
    <row r="18" spans="1:12" s="19" customFormat="1" ht="26.1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</row>
    <row r="19" spans="1:12" s="19" customFormat="1" ht="26.1" customHeight="1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</row>
    <row r="20" spans="1:12" s="19" customFormat="1" ht="26.1" customHeight="1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</row>
    <row r="21" spans="1:12" s="19" customFormat="1" ht="26.1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</row>
    <row r="22" spans="1:12" s="19" customFormat="1" ht="26.1" customHeight="1">
      <c r="A22" s="219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</row>
    <row r="23" spans="1:12" s="19" customFormat="1" ht="26.1" customHeight="1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</row>
    <row r="24" spans="1:12" s="19" customFormat="1" ht="26.1" customHeight="1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</row>
    <row r="25" spans="1:12" s="19" customFormat="1" ht="26.1" customHeight="1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</row>
    <row r="26" spans="1:12" s="19" customFormat="1" ht="26.1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</row>
    <row r="27" spans="1:12" s="19" customFormat="1" ht="26.1" customHeight="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</row>
    <row r="28" spans="1:12" s="19" customFormat="1" ht="26.1" customHeight="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</row>
    <row r="29" spans="1:12" s="19" customFormat="1" ht="26.1" customHeight="1">
      <c r="A29" s="219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</row>
    <row r="30" spans="1:12" s="19" customFormat="1" ht="26.1" customHeight="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</row>
    <row r="31" spans="1:12" s="19" customFormat="1" ht="26.1" customHeight="1">
      <c r="A31" s="219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</row>
    <row r="32" spans="1:12" s="19" customFormat="1" ht="26.1" customHeight="1">
      <c r="A32" s="219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</row>
    <row r="33" spans="1:12" s="19" customFormat="1" ht="26.1" customHeight="1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</row>
    <row r="34" spans="1:12" s="19" customFormat="1" ht="26.1" customHeight="1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</row>
    <row r="35" spans="1:12" s="19" customFormat="1" ht="26.1" customHeight="1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</row>
    <row r="36" spans="1:12" s="19" customFormat="1" ht="26.1" customHeight="1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</row>
    <row r="37" spans="1:12" s="19" customFormat="1" ht="26.1" customHeight="1">
      <c r="A37" s="219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</row>
    <row r="38" spans="1:12" s="19" customFormat="1" ht="26.1" customHeight="1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</row>
    <row r="39" spans="1:12" s="19" customFormat="1" ht="26.1" customHeight="1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</row>
    <row r="40" spans="1:12" s="19" customFormat="1" ht="26.1" customHeight="1">
      <c r="A40" s="219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</row>
    <row r="41" spans="1:12" s="19" customFormat="1" ht="26.1" customHeight="1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</row>
    <row r="42" spans="1:12" s="19" customFormat="1" ht="26.1" customHeight="1">
      <c r="A42" s="219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</row>
    <row r="43" spans="1:12" s="19" customFormat="1" ht="26.1" customHeight="1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</row>
    <row r="44" spans="1:12" s="19" customFormat="1" ht="26.1" customHeight="1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</row>
    <row r="45" spans="1:12" s="19" customFormat="1" ht="26.1" customHeight="1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</row>
    <row r="46" spans="1:12" s="19" customFormat="1" ht="26.1" customHeight="1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</row>
    <row r="47" spans="1:12" ht="26.1" customHeight="1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</row>
    <row r="48" spans="1:12" ht="26.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.1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.1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.1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.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.1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.1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.1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.1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.1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.1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.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.1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.1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.1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.1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.1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.1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.1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.1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.1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.1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.1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.1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.1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.1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.1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.1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.1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.1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.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.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.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.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.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.1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.1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.1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.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.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.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.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.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.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.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.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.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.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.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.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.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.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.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.1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.1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.1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.1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.1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.1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.1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.1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.1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.1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.1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224"/>
  <sheetViews>
    <sheetView zoomScaleNormal="100" zoomScaleSheetLayoutView="100" zoomScalePageLayoutView="75" workbookViewId="0">
      <selection activeCell="G45" sqref="G45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29.7109375" style="20" customWidth="1"/>
    <col min="6" max="6" width="4.140625" style="20" customWidth="1"/>
    <col min="7" max="12" width="22" style="20" customWidth="1"/>
    <col min="13" max="14" width="18.85546875" style="20" customWidth="1"/>
    <col min="15" max="16384" width="8.85546875" style="20"/>
  </cols>
  <sheetData>
    <row r="1" spans="1:12" s="1" customFormat="1" ht="51.95" customHeight="1" thickBot="1">
      <c r="A1" s="3"/>
      <c r="B1" s="3"/>
      <c r="C1" s="3"/>
      <c r="D1" s="3"/>
      <c r="E1" s="3"/>
      <c r="F1" s="3"/>
      <c r="G1" s="3"/>
      <c r="H1" s="192" t="str">
        <f>SKETCH!H1</f>
        <v>COLEMAN</v>
      </c>
      <c r="I1" s="192"/>
      <c r="J1" s="192"/>
      <c r="K1" s="192"/>
      <c r="L1" s="192"/>
    </row>
    <row r="2" spans="1:12" s="1" customFormat="1" ht="26.1" customHeight="1">
      <c r="A2" s="10" t="s">
        <v>1</v>
      </c>
      <c r="B2" s="239" t="str">
        <f>SKETCH!B2</f>
        <v>FALL 2025</v>
      </c>
      <c r="C2" s="239"/>
      <c r="D2" s="239"/>
      <c r="E2" s="239"/>
      <c r="F2" s="239"/>
      <c r="G2" s="65" t="str">
        <f>SKETCH!G2</f>
        <v>TECH PACK SENT</v>
      </c>
      <c r="H2" s="231">
        <f>SKETCH!H2</f>
        <v>45506</v>
      </c>
      <c r="I2" s="231"/>
      <c r="J2" s="11" t="s">
        <v>3</v>
      </c>
      <c r="K2" s="12">
        <f>SKETCH!K2</f>
        <v>45505</v>
      </c>
      <c r="L2" s="13" t="s">
        <v>4</v>
      </c>
    </row>
    <row r="3" spans="1:12" s="1" customFormat="1" ht="24.75" customHeight="1">
      <c r="A3" s="14" t="s">
        <v>5</v>
      </c>
      <c r="B3" s="240" t="str">
        <f>SKETCH!B3</f>
        <v>BOTTOMS</v>
      </c>
      <c r="C3" s="240"/>
      <c r="D3" s="240"/>
      <c r="E3" s="240"/>
      <c r="F3" s="240"/>
      <c r="G3" s="66" t="str">
        <f>SKETCH!G3</f>
        <v>PROTO RCVD</v>
      </c>
      <c r="H3" s="243">
        <f>SKETCH!H3</f>
        <v>45533</v>
      </c>
      <c r="I3" s="243"/>
      <c r="J3" s="4" t="s">
        <v>8</v>
      </c>
      <c r="K3" s="24">
        <f>SKETCH!K3</f>
        <v>45688</v>
      </c>
      <c r="L3" s="25" t="str">
        <f>SKETCH!L3</f>
        <v>FABRIC WEIGHT</v>
      </c>
    </row>
    <row r="4" spans="1:12" s="1" customFormat="1" ht="30" customHeight="1">
      <c r="A4" s="15" t="s">
        <v>9</v>
      </c>
      <c r="B4" s="241" t="str">
        <f>SKETCH!B4</f>
        <v>CF5P5744</v>
      </c>
      <c r="C4" s="241"/>
      <c r="D4" s="241"/>
      <c r="E4" s="241"/>
      <c r="F4" s="241"/>
      <c r="G4" s="66" t="str">
        <f>SKETCH!G4</f>
        <v>SHOWROOM SAMPLE</v>
      </c>
      <c r="H4" s="232">
        <f>SKETCH!H4</f>
        <v>45558</v>
      </c>
      <c r="I4" s="232"/>
      <c r="J4" s="4" t="s">
        <v>11</v>
      </c>
      <c r="K4" s="24">
        <f>SKETCH!K4</f>
        <v>45706</v>
      </c>
      <c r="L4" s="26" t="str">
        <f>SKETCH!L4</f>
        <v>1ST FIT</v>
      </c>
    </row>
    <row r="5" spans="1:12" s="1" customFormat="1" ht="23.1" customHeight="1" thickBot="1">
      <c r="A5" s="48" t="s">
        <v>12</v>
      </c>
      <c r="B5" s="242" t="str">
        <f>SKETCH!B5</f>
        <v>BONDED CANVAS UTILITY PANTS WITH PATCH CELL POCKET</v>
      </c>
      <c r="C5" s="242"/>
      <c r="D5" s="242"/>
      <c r="E5" s="242"/>
      <c r="F5" s="242"/>
      <c r="G5" s="242"/>
      <c r="H5" s="242"/>
      <c r="I5" s="242"/>
      <c r="J5" s="49" t="s">
        <v>13</v>
      </c>
      <c r="K5" s="50">
        <f>SKETCH!K5</f>
        <v>45721</v>
      </c>
      <c r="L5" s="51" t="str">
        <f>SKETCH!L5</f>
        <v>CTAG-124</v>
      </c>
    </row>
    <row r="6" spans="1:12" s="18" customFormat="1" ht="18" customHeight="1">
      <c r="A6" s="229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12" s="27" customFormat="1" ht="26.1" customHeight="1">
      <c r="A7" s="227" t="s">
        <v>14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</row>
    <row r="8" spans="1:12" s="29" customFormat="1" ht="26.1" customHeight="1">
      <c r="A8" s="28" t="s">
        <v>15</v>
      </c>
      <c r="B8" s="77" t="s">
        <v>16</v>
      </c>
      <c r="C8" s="77" t="s">
        <v>17</v>
      </c>
      <c r="D8" s="77" t="s">
        <v>18</v>
      </c>
      <c r="E8" s="235" t="s">
        <v>19</v>
      </c>
      <c r="F8" s="235"/>
      <c r="G8" s="77" t="s">
        <v>20</v>
      </c>
      <c r="H8" s="77" t="s">
        <v>21</v>
      </c>
      <c r="I8" s="77" t="s">
        <v>22</v>
      </c>
      <c r="J8" s="77" t="s">
        <v>23</v>
      </c>
      <c r="K8" s="77" t="s">
        <v>24</v>
      </c>
      <c r="L8" s="77" t="s">
        <v>25</v>
      </c>
    </row>
    <row r="9" spans="1:12" s="30" customFormat="1" ht="75">
      <c r="A9" s="103" t="s">
        <v>26</v>
      </c>
      <c r="B9" s="71" t="s">
        <v>27</v>
      </c>
      <c r="C9" s="71" t="s">
        <v>28</v>
      </c>
      <c r="D9" s="71" t="s">
        <v>186</v>
      </c>
      <c r="E9" s="238" t="s">
        <v>29</v>
      </c>
      <c r="F9" s="238"/>
      <c r="G9" s="53" t="s">
        <v>30</v>
      </c>
      <c r="H9" s="53" t="s">
        <v>173</v>
      </c>
      <c r="I9" s="102"/>
      <c r="J9" s="102"/>
      <c r="K9" s="102"/>
      <c r="L9" s="53"/>
    </row>
    <row r="10" spans="1:12" s="30" customFormat="1" ht="75">
      <c r="A10" s="71" t="s">
        <v>31</v>
      </c>
      <c r="B10" s="71" t="s">
        <v>27</v>
      </c>
      <c r="C10" s="71" t="s">
        <v>28</v>
      </c>
      <c r="D10" s="71" t="s">
        <v>186</v>
      </c>
      <c r="E10" s="238" t="s">
        <v>29</v>
      </c>
      <c r="F10" s="238"/>
      <c r="G10" s="102"/>
      <c r="H10" s="102"/>
      <c r="I10" s="53" t="s">
        <v>174</v>
      </c>
      <c r="J10" s="53" t="s">
        <v>175</v>
      </c>
      <c r="K10" s="53" t="s">
        <v>178</v>
      </c>
      <c r="L10" s="53"/>
    </row>
    <row r="11" spans="1:12" s="30" customFormat="1" ht="50.25">
      <c r="A11" s="104" t="s">
        <v>32</v>
      </c>
      <c r="B11" s="105" t="s">
        <v>27</v>
      </c>
      <c r="C11" s="105" t="s">
        <v>33</v>
      </c>
      <c r="D11" s="105" t="s">
        <v>34</v>
      </c>
      <c r="E11" s="236" t="s">
        <v>35</v>
      </c>
      <c r="F11" s="237"/>
      <c r="G11" s="53" t="s">
        <v>36</v>
      </c>
      <c r="H11" s="53" t="s">
        <v>176</v>
      </c>
      <c r="I11" s="53" t="s">
        <v>176</v>
      </c>
      <c r="J11" s="53" t="s">
        <v>177</v>
      </c>
      <c r="K11" s="53" t="s">
        <v>176</v>
      </c>
      <c r="L11" s="53"/>
    </row>
    <row r="12" spans="1:12" s="30" customFormat="1" ht="18.75">
      <c r="A12" s="233"/>
      <c r="B12" s="234"/>
      <c r="C12" s="234"/>
      <c r="D12" s="234"/>
      <c r="E12" s="234"/>
      <c r="F12" s="234"/>
      <c r="G12" s="70"/>
      <c r="H12" s="70"/>
      <c r="I12" s="70"/>
      <c r="J12" s="70"/>
      <c r="K12" s="70"/>
      <c r="L12" s="70"/>
    </row>
    <row r="13" spans="1:12" s="30" customFormat="1" ht="30.95" customHeight="1">
      <c r="A13" s="69" t="s">
        <v>37</v>
      </c>
      <c r="B13" s="226" t="s">
        <v>38</v>
      </c>
      <c r="C13" s="226"/>
      <c r="D13" s="226"/>
      <c r="E13" s="226"/>
      <c r="F13" s="226"/>
      <c r="G13" s="226"/>
      <c r="H13" s="226"/>
      <c r="I13" s="226"/>
      <c r="J13" s="226"/>
      <c r="K13" s="226"/>
      <c r="L13" s="226"/>
    </row>
    <row r="14" spans="1:12" s="19" customFormat="1" ht="29.1" customHeight="1">
      <c r="A14" s="67" t="s">
        <v>39</v>
      </c>
      <c r="B14" s="244" t="s">
        <v>184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44"/>
    </row>
    <row r="15" spans="1:12" s="68" customFormat="1" ht="26.1" customHeight="1">
      <c r="A15" s="251" t="s">
        <v>40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</row>
    <row r="16" spans="1:12" s="19" customFormat="1" ht="26.1" customHeight="1">
      <c r="A16" s="245" t="s">
        <v>41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</row>
    <row r="17" spans="1:12" s="29" customFormat="1" ht="26.1" customHeight="1">
      <c r="A17" s="55" t="s">
        <v>15</v>
      </c>
      <c r="B17" s="56" t="s">
        <v>16</v>
      </c>
      <c r="C17" s="56" t="s">
        <v>42</v>
      </c>
      <c r="D17" s="56" t="s">
        <v>43</v>
      </c>
      <c r="E17" s="56" t="s">
        <v>19</v>
      </c>
      <c r="F17" s="56" t="s">
        <v>44</v>
      </c>
      <c r="G17" s="56" t="s">
        <v>20</v>
      </c>
      <c r="H17" s="56" t="s">
        <v>21</v>
      </c>
      <c r="I17" s="56" t="s">
        <v>22</v>
      </c>
      <c r="J17" s="56" t="s">
        <v>23</v>
      </c>
      <c r="K17" s="56" t="s">
        <v>24</v>
      </c>
      <c r="L17" s="56" t="s">
        <v>25</v>
      </c>
    </row>
    <row r="18" spans="1:12" s="29" customFormat="1" ht="37.5">
      <c r="A18" s="127" t="s">
        <v>45</v>
      </c>
      <c r="B18" s="126" t="s">
        <v>27</v>
      </c>
      <c r="C18" s="76" t="s">
        <v>46</v>
      </c>
      <c r="D18" s="126" t="s">
        <v>47</v>
      </c>
      <c r="E18" s="126" t="s">
        <v>48</v>
      </c>
      <c r="F18" s="76">
        <v>1</v>
      </c>
      <c r="G18" s="76" t="s">
        <v>49</v>
      </c>
      <c r="H18" s="76" t="s">
        <v>49</v>
      </c>
      <c r="I18" s="76" t="s">
        <v>49</v>
      </c>
      <c r="J18" s="76" t="s">
        <v>49</v>
      </c>
      <c r="K18" s="76" t="s">
        <v>49</v>
      </c>
      <c r="L18" s="125"/>
    </row>
    <row r="19" spans="1:12" s="30" customFormat="1" ht="37.5">
      <c r="A19" s="71" t="s">
        <v>50</v>
      </c>
      <c r="B19" s="71" t="s">
        <v>27</v>
      </c>
      <c r="C19" s="53" t="s">
        <v>51</v>
      </c>
      <c r="D19" s="71" t="s">
        <v>52</v>
      </c>
      <c r="E19" s="71" t="s">
        <v>53</v>
      </c>
      <c r="F19" s="53">
        <v>1</v>
      </c>
      <c r="G19" s="76" t="s">
        <v>54</v>
      </c>
      <c r="H19" s="76" t="s">
        <v>54</v>
      </c>
      <c r="I19" s="76" t="s">
        <v>54</v>
      </c>
      <c r="J19" s="76" t="s">
        <v>54</v>
      </c>
      <c r="K19" s="76" t="s">
        <v>54</v>
      </c>
      <c r="L19" s="76"/>
    </row>
    <row r="20" spans="1:12" s="30" customFormat="1" ht="37.5">
      <c r="A20" s="71" t="s">
        <v>55</v>
      </c>
      <c r="B20" s="71" t="s">
        <v>56</v>
      </c>
      <c r="C20" s="53"/>
      <c r="D20" s="71" t="s">
        <v>57</v>
      </c>
      <c r="E20" s="71" t="s">
        <v>58</v>
      </c>
      <c r="F20" s="53">
        <v>1</v>
      </c>
      <c r="G20" s="53" t="s">
        <v>54</v>
      </c>
      <c r="H20" s="53" t="s">
        <v>54</v>
      </c>
      <c r="I20" s="53" t="s">
        <v>54</v>
      </c>
      <c r="J20" s="53" t="s">
        <v>54</v>
      </c>
      <c r="K20" s="53" t="s">
        <v>54</v>
      </c>
      <c r="L20" s="53"/>
    </row>
    <row r="21" spans="1:12" s="30" customFormat="1" ht="37.5">
      <c r="A21" s="71" t="s">
        <v>59</v>
      </c>
      <c r="B21" s="71" t="s">
        <v>60</v>
      </c>
      <c r="C21" s="53"/>
      <c r="D21" s="71" t="s">
        <v>57</v>
      </c>
      <c r="E21" s="71" t="s">
        <v>58</v>
      </c>
      <c r="F21" s="53">
        <v>1</v>
      </c>
      <c r="G21" s="145" t="s">
        <v>74</v>
      </c>
      <c r="H21" s="145" t="s">
        <v>74</v>
      </c>
      <c r="I21" s="145" t="s">
        <v>74</v>
      </c>
      <c r="J21" s="145" t="s">
        <v>74</v>
      </c>
      <c r="K21" s="145" t="s">
        <v>74</v>
      </c>
      <c r="L21" s="76"/>
    </row>
    <row r="22" spans="1:12" s="30" customFormat="1" ht="37.5">
      <c r="A22" s="71" t="s">
        <v>61</v>
      </c>
      <c r="B22" s="71" t="s">
        <v>56</v>
      </c>
      <c r="C22" s="53" t="s">
        <v>62</v>
      </c>
      <c r="D22" s="71" t="s">
        <v>57</v>
      </c>
      <c r="E22" s="71" t="s">
        <v>58</v>
      </c>
      <c r="F22" s="53">
        <v>1</v>
      </c>
      <c r="G22" s="53" t="s">
        <v>54</v>
      </c>
      <c r="H22" s="53" t="s">
        <v>54</v>
      </c>
      <c r="I22" s="53" t="s">
        <v>54</v>
      </c>
      <c r="J22" s="53" t="s">
        <v>54</v>
      </c>
      <c r="K22" s="53" t="s">
        <v>54</v>
      </c>
      <c r="L22" s="53"/>
    </row>
    <row r="23" spans="1:12" s="30" customFormat="1" ht="37.5">
      <c r="A23" s="71" t="s">
        <v>157</v>
      </c>
      <c r="B23" s="71" t="s">
        <v>27</v>
      </c>
      <c r="C23" s="53"/>
      <c r="D23" s="71" t="s">
        <v>158</v>
      </c>
      <c r="E23" s="71" t="s">
        <v>159</v>
      </c>
      <c r="F23" s="53">
        <v>4</v>
      </c>
      <c r="G23" s="76" t="s">
        <v>54</v>
      </c>
      <c r="H23" s="76" t="s">
        <v>54</v>
      </c>
      <c r="I23" s="76" t="s">
        <v>54</v>
      </c>
      <c r="J23" s="76" t="s">
        <v>54</v>
      </c>
      <c r="K23" s="76" t="s">
        <v>54</v>
      </c>
      <c r="L23" s="53"/>
    </row>
    <row r="24" spans="1:12" s="30" customFormat="1" ht="56.25">
      <c r="A24" s="71" t="s">
        <v>154</v>
      </c>
      <c r="B24" s="71" t="s">
        <v>27</v>
      </c>
      <c r="C24" s="53" t="s">
        <v>155</v>
      </c>
      <c r="D24" s="71"/>
      <c r="E24" s="71" t="s">
        <v>156</v>
      </c>
      <c r="F24" s="53">
        <v>1</v>
      </c>
      <c r="G24" s="76" t="s">
        <v>63</v>
      </c>
      <c r="H24" s="76" t="s">
        <v>63</v>
      </c>
      <c r="I24" s="76" t="s">
        <v>63</v>
      </c>
      <c r="J24" s="76" t="s">
        <v>63</v>
      </c>
      <c r="K24" s="76" t="s">
        <v>63</v>
      </c>
      <c r="L24" s="76"/>
    </row>
    <row r="25" spans="1:12" s="30" customFormat="1" ht="37.5">
      <c r="A25" s="71" t="s">
        <v>64</v>
      </c>
      <c r="B25" s="71" t="s">
        <v>65</v>
      </c>
      <c r="C25" s="53"/>
      <c r="D25" s="71" t="s">
        <v>66</v>
      </c>
      <c r="E25" s="71" t="s">
        <v>67</v>
      </c>
      <c r="F25" s="53"/>
      <c r="G25" s="53" t="s">
        <v>68</v>
      </c>
      <c r="H25" s="53" t="s">
        <v>68</v>
      </c>
      <c r="I25" s="53" t="s">
        <v>68</v>
      </c>
      <c r="J25" s="53" t="s">
        <v>68</v>
      </c>
      <c r="K25" s="53" t="s">
        <v>68</v>
      </c>
      <c r="L25" s="53"/>
    </row>
    <row r="26" spans="1:12" s="30" customFormat="1" ht="18.75">
      <c r="A26" s="52" t="s">
        <v>69</v>
      </c>
      <c r="B26" s="71" t="s">
        <v>65</v>
      </c>
      <c r="C26" s="53"/>
      <c r="D26" s="71"/>
      <c r="E26" s="71" t="s">
        <v>70</v>
      </c>
      <c r="F26" s="53"/>
      <c r="G26" s="145" t="s">
        <v>74</v>
      </c>
      <c r="H26" s="145" t="s">
        <v>74</v>
      </c>
      <c r="I26" s="145" t="s">
        <v>74</v>
      </c>
      <c r="J26" s="145" t="s">
        <v>74</v>
      </c>
      <c r="K26" s="145" t="s">
        <v>74</v>
      </c>
      <c r="L26" s="53"/>
    </row>
    <row r="27" spans="1:12" s="30" customFormat="1" ht="26.1" customHeight="1">
      <c r="A27" s="52"/>
      <c r="B27" s="71"/>
      <c r="C27" s="53"/>
      <c r="D27" s="71"/>
      <c r="E27" s="71"/>
      <c r="F27" s="53"/>
      <c r="G27" s="53"/>
      <c r="H27" s="53"/>
      <c r="I27" s="53"/>
      <c r="J27" s="53"/>
      <c r="K27" s="53"/>
      <c r="L27" s="53"/>
    </row>
    <row r="28" spans="1:12" s="30" customFormat="1" ht="26.1" customHeight="1">
      <c r="A28" s="249"/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</row>
    <row r="29" spans="1:12" s="30" customFormat="1" ht="37.5">
      <c r="A29" s="52" t="s">
        <v>71</v>
      </c>
      <c r="B29" s="71" t="s">
        <v>27</v>
      </c>
      <c r="C29" s="53" t="s">
        <v>72</v>
      </c>
      <c r="D29" s="71"/>
      <c r="E29" s="71" t="s">
        <v>73</v>
      </c>
      <c r="F29" s="53">
        <v>1</v>
      </c>
      <c r="G29" s="145" t="s">
        <v>74</v>
      </c>
      <c r="H29" s="145" t="s">
        <v>74</v>
      </c>
      <c r="I29" s="145" t="s">
        <v>74</v>
      </c>
      <c r="J29" s="145" t="s">
        <v>74</v>
      </c>
      <c r="K29" s="145" t="s">
        <v>74</v>
      </c>
      <c r="L29" s="53"/>
    </row>
    <row r="30" spans="1:12" s="30" customFormat="1" ht="56.25">
      <c r="A30" s="52" t="s">
        <v>160</v>
      </c>
      <c r="B30" s="71" t="s">
        <v>27</v>
      </c>
      <c r="C30" s="53" t="s">
        <v>161</v>
      </c>
      <c r="D30" s="71"/>
      <c r="E30" s="71" t="s">
        <v>162</v>
      </c>
      <c r="F30" s="53">
        <v>1</v>
      </c>
      <c r="G30" s="145" t="s">
        <v>74</v>
      </c>
      <c r="H30" s="145" t="s">
        <v>74</v>
      </c>
      <c r="I30" s="145" t="s">
        <v>74</v>
      </c>
      <c r="J30" s="145" t="s">
        <v>74</v>
      </c>
      <c r="K30" s="145" t="s">
        <v>74</v>
      </c>
      <c r="L30" s="53"/>
    </row>
    <row r="31" spans="1:12" s="30" customFormat="1" ht="56.25">
      <c r="A31" s="52" t="s">
        <v>75</v>
      </c>
      <c r="B31" s="71" t="s">
        <v>27</v>
      </c>
      <c r="C31" s="53" t="s">
        <v>76</v>
      </c>
      <c r="D31" s="71"/>
      <c r="E31" s="71" t="s">
        <v>77</v>
      </c>
      <c r="F31" s="53">
        <v>1</v>
      </c>
      <c r="G31" s="53" t="s">
        <v>78</v>
      </c>
      <c r="H31" s="53" t="s">
        <v>78</v>
      </c>
      <c r="I31" s="53" t="s">
        <v>78</v>
      </c>
      <c r="J31" s="53" t="s">
        <v>78</v>
      </c>
      <c r="K31" s="53" t="s">
        <v>78</v>
      </c>
      <c r="L31" s="53"/>
    </row>
    <row r="32" spans="1:12" s="30" customFormat="1" ht="56.25">
      <c r="A32" s="52" t="s">
        <v>79</v>
      </c>
      <c r="B32" s="71" t="s">
        <v>27</v>
      </c>
      <c r="C32" s="71"/>
      <c r="D32" s="71" t="s">
        <v>80</v>
      </c>
      <c r="E32" s="71" t="s">
        <v>81</v>
      </c>
      <c r="F32" s="53">
        <v>1</v>
      </c>
      <c r="G32" s="53" t="s">
        <v>30</v>
      </c>
      <c r="H32" s="53" t="s">
        <v>173</v>
      </c>
      <c r="I32" s="53" t="s">
        <v>174</v>
      </c>
      <c r="J32" s="53" t="s">
        <v>175</v>
      </c>
      <c r="K32" s="53" t="s">
        <v>178</v>
      </c>
      <c r="L32" s="53"/>
    </row>
    <row r="33" spans="1:12" s="30" customFormat="1" ht="26.1" customHeight="1">
      <c r="A33" s="52"/>
      <c r="B33" s="71"/>
      <c r="C33" s="71"/>
      <c r="D33" s="71"/>
      <c r="E33" s="71"/>
      <c r="F33" s="53"/>
      <c r="G33" s="53"/>
      <c r="H33" s="53"/>
      <c r="I33" s="53"/>
      <c r="J33" s="53"/>
      <c r="K33" s="53"/>
      <c r="L33" s="53"/>
    </row>
    <row r="34" spans="1:12" s="19" customFormat="1" ht="26.1" customHeight="1">
      <c r="A34" s="245" t="s">
        <v>82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</row>
    <row r="35" spans="1:12" s="19" customFormat="1" ht="26.1" customHeight="1">
      <c r="A35" s="55" t="s">
        <v>15</v>
      </c>
      <c r="B35" s="56" t="s">
        <v>16</v>
      </c>
      <c r="C35" s="56" t="s">
        <v>42</v>
      </c>
      <c r="D35" s="56" t="s">
        <v>43</v>
      </c>
      <c r="E35" s="56" t="s">
        <v>19</v>
      </c>
      <c r="F35" s="56" t="s">
        <v>44</v>
      </c>
      <c r="G35" s="56" t="s">
        <v>20</v>
      </c>
      <c r="H35" s="56" t="s">
        <v>21</v>
      </c>
      <c r="I35" s="56" t="s">
        <v>22</v>
      </c>
      <c r="J35" s="56" t="s">
        <v>23</v>
      </c>
      <c r="K35" s="56" t="s">
        <v>24</v>
      </c>
      <c r="L35" s="56" t="s">
        <v>25</v>
      </c>
    </row>
    <row r="36" spans="1:12" s="19" customFormat="1" ht="26.1" customHeight="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8"/>
    </row>
    <row r="37" spans="1:12" s="30" customFormat="1" ht="37.5">
      <c r="A37" s="154" t="s">
        <v>83</v>
      </c>
      <c r="B37" s="155" t="s">
        <v>27</v>
      </c>
      <c r="C37" s="156"/>
      <c r="D37" s="157"/>
      <c r="E37" s="155" t="s">
        <v>84</v>
      </c>
      <c r="F37" s="156">
        <v>1</v>
      </c>
      <c r="G37" s="158"/>
      <c r="H37" s="158"/>
      <c r="I37" s="158"/>
      <c r="J37" s="158"/>
      <c r="K37" s="102"/>
      <c r="L37" s="102"/>
    </row>
    <row r="38" spans="1:12" s="30" customFormat="1" ht="37.5">
      <c r="A38" s="154" t="s">
        <v>85</v>
      </c>
      <c r="B38" s="155" t="s">
        <v>27</v>
      </c>
      <c r="C38" s="156"/>
      <c r="D38" s="157"/>
      <c r="E38" s="155" t="s">
        <v>84</v>
      </c>
      <c r="F38" s="156">
        <v>1</v>
      </c>
      <c r="G38" s="158"/>
      <c r="H38" s="158"/>
      <c r="I38" s="158"/>
      <c r="J38" s="158"/>
      <c r="K38" s="102"/>
      <c r="L38" s="102"/>
    </row>
    <row r="39" spans="1:12" s="30" customFormat="1" ht="37.5">
      <c r="A39" s="154" t="s">
        <v>86</v>
      </c>
      <c r="B39" s="155" t="s">
        <v>27</v>
      </c>
      <c r="C39" s="102"/>
      <c r="D39" s="155"/>
      <c r="E39" s="155" t="s">
        <v>84</v>
      </c>
      <c r="F39" s="156">
        <v>1</v>
      </c>
      <c r="G39" s="158"/>
      <c r="H39" s="158"/>
      <c r="I39" s="158"/>
      <c r="J39" s="158"/>
      <c r="K39" s="102"/>
      <c r="L39" s="102"/>
    </row>
    <row r="40" spans="1:12" s="30" customFormat="1" ht="37.5">
      <c r="A40" s="154" t="s">
        <v>87</v>
      </c>
      <c r="B40" s="155" t="s">
        <v>27</v>
      </c>
      <c r="C40" s="102"/>
      <c r="D40" s="155"/>
      <c r="E40" s="155" t="s">
        <v>84</v>
      </c>
      <c r="F40" s="156">
        <v>1</v>
      </c>
      <c r="G40" s="158"/>
      <c r="H40" s="158"/>
      <c r="I40" s="158"/>
      <c r="J40" s="158"/>
      <c r="K40" s="102"/>
      <c r="L40" s="102"/>
    </row>
    <row r="41" spans="1:12" s="30" customFormat="1" ht="26.1" customHeight="1">
      <c r="A41" s="154"/>
      <c r="B41" s="155"/>
      <c r="C41" s="155"/>
      <c r="D41" s="155"/>
      <c r="E41" s="155"/>
      <c r="F41" s="102"/>
      <c r="G41" s="102"/>
      <c r="H41" s="102"/>
      <c r="I41" s="102"/>
      <c r="J41" s="102"/>
      <c r="K41" s="102"/>
      <c r="L41" s="102"/>
    </row>
    <row r="42" spans="1:12" s="30" customFormat="1" ht="23.25">
      <c r="A42" s="253" t="s">
        <v>88</v>
      </c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5"/>
    </row>
    <row r="43" spans="1:12" s="30" customFormat="1" ht="56.25">
      <c r="A43" s="97" t="s">
        <v>89</v>
      </c>
      <c r="B43" s="98" t="s">
        <v>90</v>
      </c>
      <c r="C43" s="99" t="s">
        <v>91</v>
      </c>
      <c r="D43" s="98"/>
      <c r="E43" s="98" t="s">
        <v>84</v>
      </c>
      <c r="F43" s="78">
        <v>1</v>
      </c>
      <c r="G43" s="99" t="s">
        <v>179</v>
      </c>
      <c r="H43" s="99" t="s">
        <v>179</v>
      </c>
      <c r="I43" s="99" t="s">
        <v>179</v>
      </c>
      <c r="J43" s="99" t="s">
        <v>179</v>
      </c>
      <c r="K43" s="99" t="s">
        <v>179</v>
      </c>
      <c r="L43" s="54"/>
    </row>
    <row r="44" spans="1:12" s="30" customFormat="1" ht="37.5">
      <c r="A44" s="97" t="s">
        <v>92</v>
      </c>
      <c r="B44" s="98" t="s">
        <v>27</v>
      </c>
      <c r="C44" s="99" t="s">
        <v>219</v>
      </c>
      <c r="D44" s="98"/>
      <c r="E44" s="98" t="s">
        <v>84</v>
      </c>
      <c r="F44" s="78">
        <v>1</v>
      </c>
      <c r="G44" s="99" t="s">
        <v>180</v>
      </c>
      <c r="H44" s="99" t="s">
        <v>180</v>
      </c>
      <c r="I44" s="99" t="s">
        <v>180</v>
      </c>
      <c r="J44" s="99" t="s">
        <v>180</v>
      </c>
      <c r="K44" s="99" t="s">
        <v>180</v>
      </c>
      <c r="L44" s="54"/>
    </row>
    <row r="45" spans="1:12" s="30" customFormat="1" ht="37.5">
      <c r="A45" s="97" t="s">
        <v>93</v>
      </c>
      <c r="B45" s="98" t="s">
        <v>27</v>
      </c>
      <c r="C45" s="98"/>
      <c r="D45" s="98"/>
      <c r="E45" s="98" t="s">
        <v>84</v>
      </c>
      <c r="F45" s="78">
        <v>1</v>
      </c>
      <c r="G45" s="99" t="s">
        <v>181</v>
      </c>
      <c r="H45" s="99" t="s">
        <v>181</v>
      </c>
      <c r="I45" s="99" t="s">
        <v>181</v>
      </c>
      <c r="J45" s="99" t="s">
        <v>181</v>
      </c>
      <c r="K45" s="99" t="s">
        <v>181</v>
      </c>
      <c r="L45" s="54"/>
    </row>
    <row r="46" spans="1:12" s="30" customFormat="1" ht="37.5">
      <c r="A46" s="52" t="s">
        <v>87</v>
      </c>
      <c r="B46" s="98" t="s">
        <v>27</v>
      </c>
      <c r="C46" s="53" t="s">
        <v>94</v>
      </c>
      <c r="D46" s="71"/>
      <c r="E46" s="71" t="s">
        <v>84</v>
      </c>
      <c r="F46" s="78">
        <v>1</v>
      </c>
      <c r="G46" s="99" t="s">
        <v>182</v>
      </c>
      <c r="H46" s="99" t="s">
        <v>182</v>
      </c>
      <c r="I46" s="99" t="s">
        <v>182</v>
      </c>
      <c r="J46" s="99" t="s">
        <v>182</v>
      </c>
      <c r="K46" s="99" t="s">
        <v>182</v>
      </c>
      <c r="L46" s="54"/>
    </row>
    <row r="47" spans="1:12" s="30" customFormat="1" ht="26.1" customHeight="1">
      <c r="A47" s="52"/>
      <c r="B47" s="71"/>
      <c r="C47" s="53"/>
      <c r="D47" s="71"/>
      <c r="E47" s="71"/>
      <c r="F47" s="53"/>
      <c r="G47" s="53"/>
      <c r="H47" s="53"/>
      <c r="I47" s="53"/>
      <c r="J47" s="53"/>
      <c r="K47" s="53"/>
      <c r="L47" s="54"/>
    </row>
    <row r="48" spans="1:12" s="31" customFormat="1" ht="26.1" customHeight="1" thickBot="1">
      <c r="A48" s="247"/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</row>
    <row r="49" s="30" customFormat="1" ht="26.1" customHeight="1"/>
    <row r="50" s="30" customFormat="1" ht="26.1" customHeight="1"/>
    <row r="51" s="30" customFormat="1" ht="26.1" customHeight="1"/>
    <row r="52" s="30" customFormat="1" ht="26.1" customHeight="1"/>
    <row r="53" s="30" customFormat="1" ht="26.1" customHeight="1"/>
    <row r="54" s="30" customFormat="1" ht="26.1" customHeight="1"/>
    <row r="55" s="32" customFormat="1" ht="26.1" customHeight="1"/>
    <row r="56" s="32" customFormat="1" ht="26.1" customHeight="1"/>
    <row r="57" s="32" customFormat="1" ht="26.1" customHeight="1"/>
    <row r="58" s="32" customFormat="1" ht="26.1" customHeight="1"/>
    <row r="59" ht="26.1" customHeight="1"/>
    <row r="60" ht="26.1" customHeight="1"/>
    <row r="61" ht="26.1" customHeight="1"/>
    <row r="62" ht="26.1" customHeight="1"/>
    <row r="63" ht="26.1" customHeight="1"/>
    <row r="64" ht="26.1" customHeight="1"/>
    <row r="65" ht="26.1" customHeight="1"/>
    <row r="66" ht="26.1" customHeight="1"/>
    <row r="67" ht="26.1" customHeight="1"/>
    <row r="68" ht="26.1" customHeight="1"/>
    <row r="69" ht="26.1" customHeight="1"/>
    <row r="70" ht="26.1" customHeight="1"/>
    <row r="71" ht="26.1" customHeight="1"/>
    <row r="72" ht="26.1" customHeight="1"/>
    <row r="73" ht="26.1" customHeight="1"/>
    <row r="74" ht="26.1" customHeight="1"/>
    <row r="75" ht="26.1" customHeight="1"/>
    <row r="76" ht="26.1" customHeight="1"/>
    <row r="77" ht="26.1" customHeight="1"/>
    <row r="78" ht="26.1" customHeight="1"/>
    <row r="79" ht="26.1" customHeight="1"/>
    <row r="80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</sheetData>
  <sheetProtection formatCells="0" formatRows="0" insertRows="0" deleteRows="0" selectLockedCells="1"/>
  <mergeCells count="24">
    <mergeCell ref="B14:L14"/>
    <mergeCell ref="A34:L34"/>
    <mergeCell ref="A48:L48"/>
    <mergeCell ref="A28:L28"/>
    <mergeCell ref="A16:L16"/>
    <mergeCell ref="A15:L15"/>
    <mergeCell ref="A42:L42"/>
    <mergeCell ref="A36:L36"/>
    <mergeCell ref="H1:L1"/>
    <mergeCell ref="B2:F2"/>
    <mergeCell ref="B3:F3"/>
    <mergeCell ref="B4:F4"/>
    <mergeCell ref="B5:I5"/>
    <mergeCell ref="H3:I3"/>
    <mergeCell ref="B13:L13"/>
    <mergeCell ref="A7:L7"/>
    <mergeCell ref="A6:L6"/>
    <mergeCell ref="H2:I2"/>
    <mergeCell ref="H4:I4"/>
    <mergeCell ref="A12:F12"/>
    <mergeCell ref="E8:F8"/>
    <mergeCell ref="E11:F11"/>
    <mergeCell ref="E9:F9"/>
    <mergeCell ref="E10:F10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T354"/>
  <sheetViews>
    <sheetView topLeftCell="A90" zoomScale="55" zoomScaleNormal="55" zoomScaleSheetLayoutView="100" zoomScalePageLayoutView="55" workbookViewId="0">
      <selection activeCell="I143" sqref="I143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192" t="str">
        <f>SKETCH!H1</f>
        <v>COLEMAN</v>
      </c>
      <c r="I1" s="192"/>
      <c r="J1" s="192"/>
      <c r="K1" s="192"/>
      <c r="L1" s="192"/>
    </row>
    <row r="2" spans="1:12" s="18" customFormat="1" ht="26.1" customHeight="1">
      <c r="A2" s="10" t="s">
        <v>1</v>
      </c>
      <c r="B2" s="198" t="str">
        <f>SKETCH!B2</f>
        <v>FALL 2025</v>
      </c>
      <c r="C2" s="199"/>
      <c r="D2" s="199"/>
      <c r="E2" s="199"/>
      <c r="F2" s="200"/>
      <c r="G2" s="65" t="str">
        <f>SKETCH!G2</f>
        <v>TECH PACK SENT</v>
      </c>
      <c r="H2" s="220">
        <f>SKETCH!H2</f>
        <v>45506</v>
      </c>
      <c r="I2" s="221"/>
      <c r="J2" s="11" t="s">
        <v>3</v>
      </c>
      <c r="K2" s="12">
        <f>SKETCH!K2</f>
        <v>45505</v>
      </c>
      <c r="L2" s="13" t="s">
        <v>4</v>
      </c>
    </row>
    <row r="3" spans="1:12" s="18" customFormat="1" ht="24.75" customHeight="1">
      <c r="A3" s="14" t="s">
        <v>5</v>
      </c>
      <c r="B3" s="201" t="str">
        <f>SKETCH!B3</f>
        <v>BOTTOMS</v>
      </c>
      <c r="C3" s="202"/>
      <c r="D3" s="202"/>
      <c r="E3" s="202"/>
      <c r="F3" s="203"/>
      <c r="G3" s="66" t="str">
        <f>SKETCH!G3</f>
        <v>PROTO RCVD</v>
      </c>
      <c r="H3" s="222">
        <f>SKETCH!H3</f>
        <v>45533</v>
      </c>
      <c r="I3" s="223"/>
      <c r="J3" s="4" t="s">
        <v>8</v>
      </c>
      <c r="K3" s="24">
        <f>SKETCH!K3</f>
        <v>45688</v>
      </c>
      <c r="L3" s="25" t="str">
        <f>SKETCH!L3</f>
        <v>FABRIC WEIGHT</v>
      </c>
    </row>
    <row r="4" spans="1:12" s="18" customFormat="1" ht="30" customHeight="1">
      <c r="A4" s="15" t="s">
        <v>9</v>
      </c>
      <c r="B4" s="204" t="str">
        <f>SKETCH!B4</f>
        <v>CF5P5744</v>
      </c>
      <c r="C4" s="205"/>
      <c r="D4" s="205"/>
      <c r="E4" s="205"/>
      <c r="F4" s="206"/>
      <c r="G4" s="66" t="str">
        <f>SKETCH!G4</f>
        <v>SHOWROOM SAMPLE</v>
      </c>
      <c r="H4" s="224">
        <f>SKETCH!H4</f>
        <v>45558</v>
      </c>
      <c r="I4" s="225"/>
      <c r="J4" s="4" t="s">
        <v>11</v>
      </c>
      <c r="K4" s="24">
        <f>SKETCH!K4</f>
        <v>45706</v>
      </c>
      <c r="L4" s="26" t="str">
        <f>SKETCH!L4</f>
        <v>1ST FIT</v>
      </c>
    </row>
    <row r="5" spans="1:12" s="18" customFormat="1" ht="23.1" customHeight="1">
      <c r="A5" s="14" t="s">
        <v>12</v>
      </c>
      <c r="B5" s="201" t="str">
        <f>SKETCH!B5</f>
        <v>BONDED CANVAS UTILITY PANTS WITH PATCH CELL POCKET</v>
      </c>
      <c r="C5" s="202"/>
      <c r="D5" s="202"/>
      <c r="E5" s="202"/>
      <c r="F5" s="202"/>
      <c r="G5" s="202"/>
      <c r="H5" s="202"/>
      <c r="I5" s="203"/>
      <c r="J5" s="4" t="s">
        <v>13</v>
      </c>
      <c r="K5" s="24">
        <f>SKETCH!K5</f>
        <v>45721</v>
      </c>
      <c r="L5" s="26" t="str">
        <f>SKETCH!L5</f>
        <v>CTAG-124</v>
      </c>
    </row>
    <row r="6" spans="1:12" s="18" customFormat="1" ht="18" customHeight="1" thickBot="1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</row>
    <row r="7" spans="1:12" s="19" customFormat="1" ht="26.1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</row>
    <row r="8" spans="1:12" s="19" customFormat="1" ht="26.1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</row>
    <row r="9" spans="1:12" s="19" customFormat="1" ht="26.1" customHeight="1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</row>
    <row r="10" spans="1:12" s="19" customFormat="1" ht="26.1" customHeight="1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</row>
    <row r="11" spans="1:12" s="19" customFormat="1" ht="26.1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</row>
    <row r="12" spans="1:12" s="19" customFormat="1" ht="26.1" customHeight="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</row>
    <row r="13" spans="1:12" s="19" customFormat="1" ht="26.1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</row>
    <row r="14" spans="1:12" s="19" customFormat="1" ht="26.1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</row>
    <row r="15" spans="1:12" s="19" customFormat="1" ht="26.1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</row>
    <row r="16" spans="1:12" s="19" customFormat="1" ht="26.1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</row>
    <row r="17" spans="1:12" s="19" customFormat="1" ht="26.1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</row>
    <row r="18" spans="1:12" s="19" customFormat="1" ht="26.1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</row>
    <row r="19" spans="1:12" s="19" customFormat="1" ht="26.1" customHeight="1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</row>
    <row r="20" spans="1:12" s="19" customFormat="1" ht="26.1" customHeight="1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</row>
    <row r="21" spans="1:12" s="19" customFormat="1" ht="26.1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</row>
    <row r="22" spans="1:12" s="19" customFormat="1" ht="26.1" customHeight="1">
      <c r="A22" s="219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</row>
    <row r="23" spans="1:12" s="19" customFormat="1" ht="26.1" customHeight="1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</row>
    <row r="24" spans="1:12" s="19" customFormat="1" ht="26.1" customHeight="1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</row>
    <row r="25" spans="1:12" s="19" customFormat="1" ht="26.1" customHeight="1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</row>
    <row r="26" spans="1:12" s="19" customFormat="1" ht="26.1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</row>
    <row r="27" spans="1:12" s="19" customFormat="1" ht="26.1" customHeight="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</row>
    <row r="28" spans="1:12" s="19" customFormat="1" ht="26.1" customHeight="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</row>
    <row r="29" spans="1:12" s="19" customFormat="1" ht="26.1" customHeight="1">
      <c r="A29" s="219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</row>
    <row r="30" spans="1:12" s="19" customFormat="1" ht="26.1" customHeight="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</row>
    <row r="31" spans="1:12" s="19" customFormat="1" ht="26.1" customHeight="1">
      <c r="A31" s="219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</row>
    <row r="32" spans="1:12" s="19" customFormat="1" ht="26.1" customHeight="1">
      <c r="A32" s="219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</row>
    <row r="33" spans="1:12" s="19" customFormat="1" ht="26.1" customHeight="1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</row>
    <row r="34" spans="1:12" s="19" customFormat="1" ht="26.1" customHeight="1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</row>
    <row r="35" spans="1:12" s="19" customFormat="1" ht="26.1" customHeight="1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</row>
    <row r="36" spans="1:12" s="19" customFormat="1" ht="26.1" customHeight="1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</row>
    <row r="37" spans="1:12" s="19" customFormat="1" ht="26.1" customHeight="1">
      <c r="A37" s="219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</row>
    <row r="38" spans="1:12" s="19" customFormat="1" ht="26.1" customHeight="1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</row>
    <row r="39" spans="1:12" s="19" customFormat="1" ht="26.1" customHeight="1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</row>
    <row r="40" spans="1:12" s="19" customFormat="1" ht="26.1" customHeight="1">
      <c r="A40" s="219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</row>
    <row r="41" spans="1:12" s="19" customFormat="1" ht="26.1" customHeight="1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</row>
    <row r="42" spans="1:12" s="19" customFormat="1" ht="26.1" customHeight="1">
      <c r="A42" s="219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</row>
    <row r="43" spans="1:12" s="19" customFormat="1" ht="26.1" customHeight="1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</row>
    <row r="44" spans="1:12" s="19" customFormat="1" ht="26.1" customHeight="1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</row>
    <row r="45" spans="1:12" s="19" customFormat="1" ht="26.1" customHeight="1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</row>
    <row r="46" spans="1:12" s="19" customFormat="1" ht="26.1" customHeight="1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</row>
    <row r="47" spans="1:12" ht="26.1" customHeight="1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</row>
    <row r="48" spans="1:12" ht="53.1" customHeight="1" thickBot="1">
      <c r="A48" s="3"/>
      <c r="B48" s="3"/>
      <c r="C48" s="3"/>
      <c r="D48" s="3"/>
      <c r="E48" s="3"/>
      <c r="F48" s="3"/>
      <c r="G48" s="3"/>
      <c r="H48" s="192" t="str">
        <f>SKETCH!H1</f>
        <v>COLEMAN</v>
      </c>
      <c r="I48" s="192"/>
      <c r="J48" s="192"/>
      <c r="K48" s="192"/>
      <c r="L48" s="192"/>
    </row>
    <row r="49" spans="1:12" ht="26.1" customHeight="1">
      <c r="A49" s="10" t="s">
        <v>1</v>
      </c>
      <c r="B49" s="198" t="str">
        <f>SKETCH!B2</f>
        <v>FALL 2025</v>
      </c>
      <c r="C49" s="199"/>
      <c r="D49" s="199"/>
      <c r="E49" s="199"/>
      <c r="F49" s="200"/>
      <c r="G49" s="65" t="str">
        <f>SKETCH!G2</f>
        <v>TECH PACK SENT</v>
      </c>
      <c r="H49" s="220">
        <f>SKETCH!H2</f>
        <v>45506</v>
      </c>
      <c r="I49" s="221"/>
      <c r="J49" s="11" t="s">
        <v>3</v>
      </c>
      <c r="K49" s="12">
        <f>SKETCH!K2</f>
        <v>45505</v>
      </c>
      <c r="L49" s="13" t="s">
        <v>4</v>
      </c>
    </row>
    <row r="50" spans="1:12" ht="26.1" customHeight="1">
      <c r="A50" s="14" t="s">
        <v>5</v>
      </c>
      <c r="B50" s="201" t="str">
        <f>SKETCH!B3</f>
        <v>BOTTOMS</v>
      </c>
      <c r="C50" s="202"/>
      <c r="D50" s="202"/>
      <c r="E50" s="202"/>
      <c r="F50" s="203"/>
      <c r="G50" s="66" t="str">
        <f>SKETCH!G3</f>
        <v>PROTO RCVD</v>
      </c>
      <c r="H50" s="222">
        <f>SKETCH!H3</f>
        <v>45533</v>
      </c>
      <c r="I50" s="223"/>
      <c r="J50" s="4" t="s">
        <v>8</v>
      </c>
      <c r="K50" s="24">
        <f>SKETCH!K3</f>
        <v>45688</v>
      </c>
      <c r="L50" s="25" t="str">
        <f>SKETCH!L3</f>
        <v>FABRIC WEIGHT</v>
      </c>
    </row>
    <row r="51" spans="1:12" ht="30.95" customHeight="1">
      <c r="A51" s="15" t="s">
        <v>9</v>
      </c>
      <c r="B51" s="204" t="str">
        <f>SKETCH!B4</f>
        <v>CF5P5744</v>
      </c>
      <c r="C51" s="205"/>
      <c r="D51" s="205"/>
      <c r="E51" s="205"/>
      <c r="F51" s="206"/>
      <c r="G51" s="66" t="str">
        <f>SKETCH!G4</f>
        <v>SHOWROOM SAMPLE</v>
      </c>
      <c r="H51" s="224">
        <f>SKETCH!H4</f>
        <v>45558</v>
      </c>
      <c r="I51" s="225"/>
      <c r="J51" s="4" t="s">
        <v>11</v>
      </c>
      <c r="K51" s="24">
        <f>SKETCH!K4</f>
        <v>45706</v>
      </c>
      <c r="L51" s="26" t="str">
        <f>SKETCH!L4</f>
        <v>1ST FIT</v>
      </c>
    </row>
    <row r="52" spans="1:12" ht="24" customHeight="1">
      <c r="A52" s="14" t="s">
        <v>12</v>
      </c>
      <c r="B52" s="201" t="str">
        <f>SKETCH!B5</f>
        <v>BONDED CANVAS UTILITY PANTS WITH PATCH CELL POCKET</v>
      </c>
      <c r="C52" s="202"/>
      <c r="D52" s="202"/>
      <c r="E52" s="202"/>
      <c r="F52" s="202"/>
      <c r="G52" s="202"/>
      <c r="H52" s="202"/>
      <c r="I52" s="203"/>
      <c r="J52" s="4" t="s">
        <v>13</v>
      </c>
      <c r="K52" s="24">
        <f>SKETCH!K5</f>
        <v>45721</v>
      </c>
      <c r="L52" s="26" t="str">
        <f>SKETCH!L5</f>
        <v>CTAG-124</v>
      </c>
    </row>
    <row r="53" spans="1:12" ht="18.95" customHeight="1" thickBot="1">
      <c r="A53" s="194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6"/>
    </row>
    <row r="54" spans="1:12" ht="26.1" customHeight="1">
      <c r="A54" s="219"/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</row>
    <row r="55" spans="1:12" ht="26.1" customHeight="1">
      <c r="A55" s="219"/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</row>
    <row r="56" spans="1:12" ht="26.1" customHeight="1">
      <c r="A56" s="219"/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</row>
    <row r="57" spans="1:12" ht="26.1" customHeight="1">
      <c r="A57" s="219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</row>
    <row r="58" spans="1:12" ht="26.1" customHeight="1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</row>
    <row r="59" spans="1:12" ht="26.1" customHeight="1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</row>
    <row r="60" spans="1:12" ht="26.1" customHeight="1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</row>
    <row r="61" spans="1:12" ht="26.1" customHeight="1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</row>
    <row r="62" spans="1:12" ht="26.1" customHeight="1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</row>
    <row r="63" spans="1:12" ht="26.1" customHeight="1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</row>
    <row r="64" spans="1:12" ht="26.1" customHeight="1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219"/>
    </row>
    <row r="65" spans="1:20" ht="26.1" customHeight="1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219"/>
    </row>
    <row r="66" spans="1:20" ht="26.1" customHeight="1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/>
    </row>
    <row r="67" spans="1:20" ht="26.1" customHeight="1">
      <c r="A67" s="219"/>
      <c r="B67" s="219"/>
      <c r="C67" s="219"/>
      <c r="D67" s="219"/>
      <c r="E67" s="219"/>
      <c r="F67" s="219"/>
      <c r="G67" s="219"/>
      <c r="H67" s="219"/>
      <c r="I67" s="219"/>
      <c r="J67" s="219"/>
      <c r="K67" s="219"/>
      <c r="L67" s="219"/>
    </row>
    <row r="68" spans="1:20" ht="26.1" customHeight="1">
      <c r="A68" s="219"/>
      <c r="B68" s="219"/>
      <c r="C68" s="219"/>
      <c r="D68" s="219"/>
      <c r="E68" s="219"/>
      <c r="F68" s="219"/>
      <c r="G68" s="219"/>
      <c r="H68" s="219"/>
      <c r="I68" s="219"/>
      <c r="J68" s="219"/>
      <c r="K68" s="219"/>
      <c r="L68" s="219"/>
    </row>
    <row r="69" spans="1:20" ht="26.1" customHeight="1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</row>
    <row r="70" spans="1:20" ht="26.1" customHeight="1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</row>
    <row r="71" spans="1:20" ht="26.1" customHeight="1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</row>
    <row r="72" spans="1:20" ht="26.1" customHeight="1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</row>
    <row r="73" spans="1:20" ht="26.1" customHeight="1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</row>
    <row r="74" spans="1:20" ht="26.1" customHeight="1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</row>
    <row r="75" spans="1:20" ht="26.1" customHeight="1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</row>
    <row r="76" spans="1:20" ht="26.1" customHeight="1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</row>
    <row r="77" spans="1:20" ht="26.1" customHeight="1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</row>
    <row r="78" spans="1:20" ht="26.1" customHeight="1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</row>
    <row r="79" spans="1:20" ht="26.1" customHeight="1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T79" s="47"/>
    </row>
    <row r="80" spans="1:20" ht="26.1" customHeight="1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O80" s="47"/>
    </row>
    <row r="81" spans="1:12" ht="26.1" customHeight="1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</row>
    <row r="82" spans="1:12" ht="26.1" customHeight="1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</row>
    <row r="83" spans="1:12" ht="26.1" customHeight="1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</row>
    <row r="84" spans="1:12" ht="26.1" customHeight="1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</row>
    <row r="85" spans="1:12" ht="26.1" customHeight="1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</row>
    <row r="86" spans="1:12" ht="26.1" customHeight="1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</row>
    <row r="87" spans="1:12" ht="26.1" customHeight="1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</row>
    <row r="88" spans="1:12" ht="26.1" customHeight="1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</row>
    <row r="89" spans="1:12" ht="26.1" customHeight="1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</row>
    <row r="90" spans="1:12" ht="26.1" customHeight="1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</row>
    <row r="91" spans="1:12" ht="26.1" customHeight="1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</row>
    <row r="92" spans="1:12" ht="26.1" customHeight="1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</row>
    <row r="93" spans="1:12" ht="26.1" customHeight="1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</row>
    <row r="94" spans="1:12" ht="26.1" customHeight="1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</row>
    <row r="95" spans="1:12" ht="54.95" customHeight="1" thickBot="1">
      <c r="A95" s="3"/>
      <c r="B95" s="3"/>
      <c r="C95" s="3"/>
      <c r="D95" s="3"/>
      <c r="E95" s="3"/>
      <c r="F95" s="3"/>
      <c r="G95" s="3"/>
      <c r="H95" s="259" t="str">
        <f>SKETCH!H1</f>
        <v>COLEMAN</v>
      </c>
      <c r="I95" s="259"/>
      <c r="J95" s="259"/>
      <c r="K95" s="259"/>
      <c r="L95" s="259"/>
    </row>
    <row r="96" spans="1:12" ht="26.1" customHeight="1">
      <c r="A96" s="10" t="s">
        <v>1</v>
      </c>
      <c r="B96" s="198" t="str">
        <f>SKETCH!B2</f>
        <v>FALL 2025</v>
      </c>
      <c r="C96" s="199"/>
      <c r="D96" s="199"/>
      <c r="E96" s="199"/>
      <c r="F96" s="200"/>
      <c r="G96" s="22" t="s">
        <v>95</v>
      </c>
      <c r="H96" s="260">
        <f>SKETCH!H2</f>
        <v>45506</v>
      </c>
      <c r="I96" s="261"/>
      <c r="J96" s="11" t="s">
        <v>3</v>
      </c>
      <c r="K96" s="12">
        <f>SKETCH!K2</f>
        <v>45505</v>
      </c>
      <c r="L96" s="13" t="s">
        <v>4</v>
      </c>
    </row>
    <row r="97" spans="1:12" ht="26.1" customHeight="1">
      <c r="A97" s="14" t="s">
        <v>5</v>
      </c>
      <c r="B97" s="201" t="str">
        <f>SKETCH!B3</f>
        <v>BOTTOMS</v>
      </c>
      <c r="C97" s="202"/>
      <c r="D97" s="202"/>
      <c r="E97" s="202"/>
      <c r="F97" s="203"/>
      <c r="G97" s="23" t="s">
        <v>96</v>
      </c>
      <c r="H97" s="262">
        <f>SKETCH!H3</f>
        <v>45533</v>
      </c>
      <c r="I97" s="263"/>
      <c r="J97" s="4" t="s">
        <v>8</v>
      </c>
      <c r="K97" s="24">
        <f>SKETCH!K53</f>
        <v>0</v>
      </c>
      <c r="L97" s="25" t="str">
        <f>SKETCH!L3</f>
        <v>FABRIC WEIGHT</v>
      </c>
    </row>
    <row r="98" spans="1:12" ht="26.1" customHeight="1">
      <c r="A98" s="15" t="s">
        <v>9</v>
      </c>
      <c r="B98" s="204" t="str">
        <f>SKETCH!B4</f>
        <v>CF5P5744</v>
      </c>
      <c r="C98" s="205"/>
      <c r="D98" s="205"/>
      <c r="E98" s="205"/>
      <c r="F98" s="206"/>
      <c r="G98" s="23" t="s">
        <v>16</v>
      </c>
      <c r="H98" s="262">
        <f>SKETCH!H4</f>
        <v>45558</v>
      </c>
      <c r="I98" s="263"/>
      <c r="J98" s="4" t="s">
        <v>11</v>
      </c>
      <c r="K98" s="24">
        <f>SKETCH!K4</f>
        <v>45706</v>
      </c>
      <c r="L98" s="26" t="str">
        <f>SKETCH!L4</f>
        <v>1ST FIT</v>
      </c>
    </row>
    <row r="99" spans="1:12" ht="26.1" customHeight="1">
      <c r="A99" s="14" t="s">
        <v>12</v>
      </c>
      <c r="B99" s="201" t="str">
        <f>SKETCH!B5</f>
        <v>BONDED CANVAS UTILITY PANTS WITH PATCH CELL POCKET</v>
      </c>
      <c r="C99" s="202"/>
      <c r="D99" s="202"/>
      <c r="E99" s="202"/>
      <c r="F99" s="202"/>
      <c r="G99" s="202"/>
      <c r="H99" s="202"/>
      <c r="I99" s="203"/>
      <c r="J99" s="4" t="s">
        <v>13</v>
      </c>
      <c r="K99" s="24">
        <f>SKETCH!K5</f>
        <v>45721</v>
      </c>
      <c r="L99" s="26" t="str">
        <f>SKETCH!L5</f>
        <v>CTAG-124</v>
      </c>
    </row>
    <row r="100" spans="1:12" ht="26.1" customHeight="1" thickBot="1">
      <c r="A100" s="194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6"/>
    </row>
    <row r="101" spans="1:12" ht="26.1" customHeight="1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</row>
    <row r="102" spans="1:12" ht="26.1" customHeight="1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</row>
    <row r="103" spans="1:12" ht="26.1" customHeight="1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</row>
    <row r="104" spans="1:12" ht="26.1" customHeight="1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</row>
    <row r="105" spans="1:12" ht="26.1" customHeight="1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</row>
    <row r="106" spans="1:12" ht="26.1" customHeight="1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</row>
    <row r="107" spans="1:12" ht="26.1" customHeight="1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</row>
    <row r="108" spans="1:12" ht="26.1" customHeight="1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</row>
    <row r="109" spans="1:12" ht="26.1" customHeight="1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</row>
    <row r="110" spans="1:12" ht="26.1" customHeight="1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</row>
    <row r="111" spans="1:12" ht="26.1" customHeight="1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</row>
    <row r="112" spans="1:12" ht="26.1" customHeight="1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</row>
    <row r="113" spans="1:12" ht="26.1" customHeight="1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</row>
    <row r="114" spans="1:12" ht="26.1" customHeight="1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</row>
    <row r="115" spans="1:12" ht="26.1" customHeight="1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</row>
    <row r="116" spans="1:12" ht="26.1" customHeight="1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</row>
    <row r="117" spans="1:12" ht="26.1" customHeight="1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</row>
    <row r="118" spans="1:12" ht="26.1" customHeight="1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</row>
    <row r="119" spans="1:12" ht="26.1" customHeight="1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</row>
    <row r="120" spans="1:12" ht="26.1" customHeight="1">
      <c r="A120" s="219"/>
      <c r="B120" s="219"/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</row>
    <row r="121" spans="1:12" ht="26.1" customHeight="1">
      <c r="A121" s="219"/>
      <c r="B121" s="219"/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</row>
    <row r="122" spans="1:12" ht="26.1" customHeight="1">
      <c r="A122" s="219"/>
      <c r="B122" s="219"/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</row>
    <row r="123" spans="1:12" ht="26.1" customHeight="1">
      <c r="A123" s="219"/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</row>
    <row r="124" spans="1:12" ht="26.1" customHeight="1">
      <c r="A124" s="219"/>
      <c r="B124" s="219"/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</row>
    <row r="125" spans="1:12" ht="26.1" customHeight="1">
      <c r="A125" s="219"/>
      <c r="B125" s="219"/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</row>
    <row r="126" spans="1:12" ht="26.1" customHeight="1">
      <c r="A126" s="219"/>
      <c r="B126" s="219"/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</row>
    <row r="127" spans="1:12" ht="26.1" customHeight="1">
      <c r="A127" s="219"/>
      <c r="B127" s="219"/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</row>
    <row r="128" spans="1:12" ht="26.1" customHeight="1">
      <c r="A128" s="219"/>
      <c r="B128" s="219"/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</row>
    <row r="129" spans="1:12" ht="26.1" customHeight="1">
      <c r="A129" s="219"/>
      <c r="B129" s="219"/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</row>
    <row r="130" spans="1:12" ht="26.1" customHeight="1">
      <c r="A130" s="219"/>
      <c r="B130" s="219"/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</row>
    <row r="131" spans="1:12" ht="26.1" customHeight="1">
      <c r="A131" s="219"/>
      <c r="B131" s="219"/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</row>
    <row r="132" spans="1:12" ht="26.1" customHeight="1">
      <c r="A132" s="219"/>
      <c r="B132" s="219"/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</row>
    <row r="133" spans="1:12" ht="26.1" customHeight="1">
      <c r="A133" s="219"/>
      <c r="B133" s="219"/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</row>
    <row r="134" spans="1:12" ht="26.1" customHeight="1">
      <c r="A134" s="219"/>
      <c r="B134" s="219"/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</row>
    <row r="135" spans="1:12" ht="26.1" customHeight="1">
      <c r="A135" s="219"/>
      <c r="B135" s="219"/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</row>
    <row r="136" spans="1:12" ht="26.1" customHeight="1">
      <c r="A136" s="219"/>
      <c r="B136" s="219"/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</row>
    <row r="137" spans="1:12" ht="26.1" customHeight="1">
      <c r="A137" s="219"/>
      <c r="B137" s="219"/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</row>
    <row r="138" spans="1:12" ht="26.1" customHeight="1">
      <c r="A138" s="219"/>
      <c r="B138" s="219"/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</row>
    <row r="139" spans="1:12" ht="26.1" customHeight="1">
      <c r="A139" s="219"/>
      <c r="B139" s="219"/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</row>
    <row r="140" spans="1:12" ht="26.1" customHeight="1">
      <c r="A140" s="219"/>
      <c r="B140" s="219"/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</row>
    <row r="141" spans="1:12" ht="26.1" customHeight="1">
      <c r="A141" s="219"/>
      <c r="B141" s="219"/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</row>
    <row r="142" spans="1:12" ht="26.1" customHeight="1"/>
    <row r="143" spans="1:12" ht="26.1" customHeight="1"/>
    <row r="144" spans="1:12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30">
    <mergeCell ref="B4:F4"/>
    <mergeCell ref="H4:I4"/>
    <mergeCell ref="H1:L1"/>
    <mergeCell ref="B2:F2"/>
    <mergeCell ref="H2:I2"/>
    <mergeCell ref="B3:F3"/>
    <mergeCell ref="H3:I3"/>
    <mergeCell ref="B5:I5"/>
    <mergeCell ref="A6:L6"/>
    <mergeCell ref="A7:L47"/>
    <mergeCell ref="H48:L48"/>
    <mergeCell ref="B49:F49"/>
    <mergeCell ref="H49:I49"/>
    <mergeCell ref="A54:L94"/>
    <mergeCell ref="B50:F50"/>
    <mergeCell ref="H50:I50"/>
    <mergeCell ref="B51:F51"/>
    <mergeCell ref="H51:I51"/>
    <mergeCell ref="B52:I52"/>
    <mergeCell ref="A53:L53"/>
    <mergeCell ref="B99:I99"/>
    <mergeCell ref="A100:L100"/>
    <mergeCell ref="A101:L141"/>
    <mergeCell ref="H95:L95"/>
    <mergeCell ref="B96:F96"/>
    <mergeCell ref="H96:I96"/>
    <mergeCell ref="B97:F97"/>
    <mergeCell ref="H97:I97"/>
    <mergeCell ref="B98:F98"/>
    <mergeCell ref="H98:I98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10"/>
  <sheetViews>
    <sheetView topLeftCell="A18" zoomScale="69" zoomScaleNormal="69" zoomScaleSheetLayoutView="100" zoomScalePageLayoutView="75" workbookViewId="0">
      <selection activeCell="J13" sqref="J13"/>
    </sheetView>
  </sheetViews>
  <sheetFormatPr defaultColWidth="8.85546875" defaultRowHeight="13.5"/>
  <cols>
    <col min="1" max="1" width="28.7109375" style="20" customWidth="1"/>
    <col min="2" max="2" width="14.42578125" style="20" customWidth="1"/>
    <col min="3" max="3" width="13.85546875" style="41" customWidth="1"/>
    <col min="4" max="4" width="10.85546875" style="42" customWidth="1"/>
    <col min="5" max="5" width="12.7109375" style="42" customWidth="1"/>
    <col min="6" max="9" width="14.42578125" style="43" customWidth="1"/>
    <col min="10" max="10" width="14.7109375" style="43" customWidth="1"/>
    <col min="11" max="11" width="14" style="43" customWidth="1"/>
    <col min="12" max="15" width="22" style="20" customWidth="1"/>
    <col min="16" max="16384" width="8.85546875" style="20"/>
  </cols>
  <sheetData>
    <row r="1" spans="1:15" s="18" customFormat="1" ht="51.95" customHeight="1" thickBot="1">
      <c r="A1" s="3"/>
      <c r="B1" s="3"/>
      <c r="C1" s="44"/>
      <c r="D1" s="44"/>
      <c r="E1" s="44"/>
      <c r="F1" s="44"/>
      <c r="G1" s="44"/>
      <c r="H1" s="44"/>
      <c r="I1" s="44"/>
      <c r="J1" s="192" t="str">
        <f>SKETCH!H1</f>
        <v>COLEMAN</v>
      </c>
      <c r="K1" s="192"/>
      <c r="L1" s="192"/>
      <c r="M1" s="192"/>
      <c r="N1" s="192"/>
    </row>
    <row r="2" spans="1:15" s="18" customFormat="1" ht="26.1" customHeight="1">
      <c r="A2" s="10" t="s">
        <v>1</v>
      </c>
      <c r="B2" s="198" t="str">
        <f>SKETCH!B2</f>
        <v>FALL 2025</v>
      </c>
      <c r="C2" s="199"/>
      <c r="D2" s="199"/>
      <c r="E2" s="199"/>
      <c r="F2" s="199"/>
      <c r="G2" s="200"/>
      <c r="H2" s="295" t="str">
        <f>SKETCH!G2</f>
        <v>TECH PACK SENT</v>
      </c>
      <c r="I2" s="296"/>
      <c r="J2" s="220">
        <f>SKETCH!H2</f>
        <v>45506</v>
      </c>
      <c r="K2" s="221"/>
      <c r="L2" s="11" t="s">
        <v>3</v>
      </c>
      <c r="M2" s="12">
        <f>SKETCH!K2</f>
        <v>45505</v>
      </c>
      <c r="N2" s="13" t="s">
        <v>4</v>
      </c>
    </row>
    <row r="3" spans="1:15" s="18" customFormat="1" ht="24.75" customHeight="1">
      <c r="A3" s="14" t="s">
        <v>5</v>
      </c>
      <c r="B3" s="201" t="str">
        <f>SKETCH!B3</f>
        <v>BOTTOMS</v>
      </c>
      <c r="C3" s="202"/>
      <c r="D3" s="202"/>
      <c r="E3" s="202"/>
      <c r="F3" s="202"/>
      <c r="G3" s="203"/>
      <c r="H3" s="297" t="str">
        <f>SKETCH!G3</f>
        <v>PROTO RCVD</v>
      </c>
      <c r="I3" s="298"/>
      <c r="J3" s="222">
        <f>SKETCH!H3</f>
        <v>45533</v>
      </c>
      <c r="K3" s="223"/>
      <c r="L3" s="4" t="s">
        <v>8</v>
      </c>
      <c r="M3" s="24">
        <f>SKETCH!K3</f>
        <v>45688</v>
      </c>
      <c r="N3" s="25" t="str">
        <f>SKETCH!L3</f>
        <v>FABRIC WEIGHT</v>
      </c>
    </row>
    <row r="4" spans="1:15" s="18" customFormat="1" ht="30" customHeight="1">
      <c r="A4" s="15" t="s">
        <v>9</v>
      </c>
      <c r="B4" s="204" t="str">
        <f>SKETCH!B4</f>
        <v>CF5P5744</v>
      </c>
      <c r="C4" s="205"/>
      <c r="D4" s="205"/>
      <c r="E4" s="205"/>
      <c r="F4" s="205"/>
      <c r="G4" s="206"/>
      <c r="H4" s="297" t="str">
        <f>SKETCH!G4</f>
        <v>SHOWROOM SAMPLE</v>
      </c>
      <c r="I4" s="298"/>
      <c r="J4" s="224">
        <f>SKETCH!H4</f>
        <v>45558</v>
      </c>
      <c r="K4" s="225"/>
      <c r="L4" s="4" t="s">
        <v>11</v>
      </c>
      <c r="M4" s="24">
        <f>SKETCH!K4</f>
        <v>45706</v>
      </c>
      <c r="N4" s="26" t="str">
        <f>SKETCH!L4</f>
        <v>1ST FIT</v>
      </c>
    </row>
    <row r="5" spans="1:15" s="18" customFormat="1" ht="23.1" customHeight="1" thickBot="1">
      <c r="A5" s="16" t="s">
        <v>12</v>
      </c>
      <c r="B5" s="207" t="str">
        <f>SKETCH!B5</f>
        <v>BONDED CANVAS UTILITY PANTS WITH PATCH CELL POCKET</v>
      </c>
      <c r="C5" s="208"/>
      <c r="D5" s="208"/>
      <c r="E5" s="208"/>
      <c r="F5" s="208"/>
      <c r="G5" s="208"/>
      <c r="H5" s="208"/>
      <c r="I5" s="208"/>
      <c r="J5" s="208"/>
      <c r="K5" s="209"/>
      <c r="L5" s="17" t="s">
        <v>13</v>
      </c>
      <c r="M5" s="45">
        <f>SKETCH!K5</f>
        <v>45721</v>
      </c>
      <c r="N5" s="46" t="str">
        <f>SKETCH!L5</f>
        <v>CTAG-124</v>
      </c>
    </row>
    <row r="6" spans="1:15" s="18" customFormat="1" ht="18" customHeight="1" thickBot="1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6"/>
    </row>
    <row r="7" spans="1:15" s="142" customFormat="1" ht="32.25" thickBot="1">
      <c r="A7" s="139" t="s">
        <v>183</v>
      </c>
      <c r="B7" s="140"/>
      <c r="C7" s="140"/>
      <c r="D7" s="140"/>
      <c r="E7" s="140"/>
      <c r="F7" s="140"/>
      <c r="G7" s="140"/>
      <c r="H7" s="140"/>
      <c r="I7" s="144"/>
      <c r="J7" s="140"/>
      <c r="K7" s="140"/>
      <c r="L7" s="140"/>
      <c r="M7" s="140"/>
      <c r="N7" s="140"/>
      <c r="O7" s="141"/>
    </row>
    <row r="8" spans="1:15" s="33" customFormat="1" ht="26.1" customHeight="1">
      <c r="A8" s="292" t="s">
        <v>97</v>
      </c>
      <c r="B8" s="293"/>
      <c r="C8" s="123" t="s">
        <v>98</v>
      </c>
      <c r="D8" s="62" t="s">
        <v>99</v>
      </c>
      <c r="E8" s="148" t="s">
        <v>163</v>
      </c>
      <c r="F8" s="121"/>
      <c r="G8" s="121"/>
      <c r="H8" s="122"/>
      <c r="I8" s="143"/>
      <c r="J8" s="121"/>
      <c r="K8" s="62"/>
      <c r="L8" s="293" t="s">
        <v>100</v>
      </c>
      <c r="M8" s="293"/>
      <c r="N8" s="293"/>
      <c r="O8" s="294"/>
    </row>
    <row r="9" spans="1:15" s="34" customFormat="1" ht="26.1" customHeight="1">
      <c r="A9" s="282" t="s">
        <v>101</v>
      </c>
      <c r="B9" s="283"/>
      <c r="C9" s="100">
        <v>34</v>
      </c>
      <c r="D9" s="79">
        <v>0.5</v>
      </c>
      <c r="E9" s="79">
        <v>34.5</v>
      </c>
      <c r="F9" s="132"/>
      <c r="G9" s="120"/>
      <c r="H9" s="119"/>
      <c r="I9" s="118"/>
      <c r="J9" s="59"/>
      <c r="K9" s="63"/>
      <c r="L9" s="284" t="s">
        <v>102</v>
      </c>
      <c r="M9" s="284"/>
      <c r="N9" s="284"/>
      <c r="O9" s="285"/>
    </row>
    <row r="10" spans="1:15" s="34" customFormat="1" ht="26.1" customHeight="1">
      <c r="A10" s="282" t="s">
        <v>103</v>
      </c>
      <c r="B10" s="283"/>
      <c r="C10" s="124">
        <v>41</v>
      </c>
      <c r="D10" s="79">
        <v>0.5</v>
      </c>
      <c r="E10" s="79">
        <v>41</v>
      </c>
      <c r="F10" s="132"/>
      <c r="G10" s="114"/>
      <c r="H10" s="119"/>
      <c r="I10" s="118"/>
      <c r="J10" s="59"/>
      <c r="K10" s="63"/>
      <c r="L10" s="284" t="s">
        <v>104</v>
      </c>
      <c r="M10" s="284"/>
      <c r="N10" s="284"/>
      <c r="O10" s="285"/>
    </row>
    <row r="11" spans="1:15" s="34" customFormat="1" ht="26.1" customHeight="1">
      <c r="A11" s="282" t="s">
        <v>105</v>
      </c>
      <c r="B11" s="283"/>
      <c r="C11" s="124">
        <v>42.5</v>
      </c>
      <c r="D11" s="79">
        <v>0.5</v>
      </c>
      <c r="E11" s="79">
        <v>42.5</v>
      </c>
      <c r="F11" s="132"/>
      <c r="G11" s="114"/>
      <c r="H11" s="59"/>
      <c r="I11" s="58"/>
      <c r="J11" s="59"/>
      <c r="K11" s="63"/>
      <c r="L11" s="284" t="s">
        <v>106</v>
      </c>
      <c r="M11" s="284"/>
      <c r="N11" s="284"/>
      <c r="O11" s="285"/>
    </row>
    <row r="12" spans="1:15" s="34" customFormat="1" ht="26.1" customHeight="1">
      <c r="A12" s="282" t="s">
        <v>107</v>
      </c>
      <c r="B12" s="283"/>
      <c r="C12" s="124">
        <v>24.5</v>
      </c>
      <c r="D12" s="116">
        <v>0.375</v>
      </c>
      <c r="E12" s="153">
        <v>25</v>
      </c>
      <c r="F12" s="132"/>
      <c r="G12" s="114"/>
      <c r="H12" s="59"/>
      <c r="I12" s="58"/>
      <c r="J12" s="59"/>
      <c r="K12" s="63"/>
      <c r="L12" s="284" t="s">
        <v>108</v>
      </c>
      <c r="M12" s="284"/>
      <c r="N12" s="284"/>
      <c r="O12" s="285"/>
    </row>
    <row r="13" spans="1:15" s="35" customFormat="1" ht="26.1" customHeight="1">
      <c r="A13" s="282" t="s">
        <v>109</v>
      </c>
      <c r="B13" s="283"/>
      <c r="C13" s="124">
        <v>18.5</v>
      </c>
      <c r="D13" s="116">
        <v>0.25</v>
      </c>
      <c r="E13" s="116">
        <v>18.5</v>
      </c>
      <c r="F13" s="132"/>
      <c r="G13" s="114"/>
      <c r="H13" s="59"/>
      <c r="I13" s="58"/>
      <c r="J13" s="59"/>
      <c r="K13" s="64"/>
      <c r="L13" s="284" t="s">
        <v>110</v>
      </c>
      <c r="M13" s="284"/>
      <c r="N13" s="284"/>
      <c r="O13" s="285"/>
    </row>
    <row r="14" spans="1:15" s="35" customFormat="1" ht="26.1" customHeight="1">
      <c r="A14" s="282" t="s">
        <v>111</v>
      </c>
      <c r="B14" s="283"/>
      <c r="C14" s="124">
        <v>16.5</v>
      </c>
      <c r="D14" s="116">
        <v>0.25</v>
      </c>
      <c r="E14" s="116">
        <v>16.5</v>
      </c>
      <c r="F14" s="132"/>
      <c r="G14" s="114"/>
      <c r="H14" s="59"/>
      <c r="I14" s="58"/>
      <c r="J14" s="64"/>
      <c r="K14" s="64"/>
      <c r="L14" s="284" t="s">
        <v>112</v>
      </c>
      <c r="M14" s="284"/>
      <c r="N14" s="284"/>
      <c r="O14" s="285"/>
    </row>
    <row r="15" spans="1:15" s="35" customFormat="1" ht="26.1" customHeight="1">
      <c r="A15" s="282"/>
      <c r="B15" s="283"/>
      <c r="C15" s="124"/>
      <c r="D15" s="116"/>
      <c r="E15" s="116"/>
      <c r="F15" s="132"/>
      <c r="G15" s="114"/>
      <c r="H15" s="59"/>
      <c r="I15" s="58"/>
      <c r="J15" s="64"/>
      <c r="K15" s="64"/>
      <c r="L15" s="284"/>
      <c r="M15" s="284"/>
      <c r="N15" s="284"/>
      <c r="O15" s="285"/>
    </row>
    <row r="16" spans="1:15" s="35" customFormat="1" ht="26.1" customHeight="1">
      <c r="A16" s="282" t="s">
        <v>113</v>
      </c>
      <c r="B16" s="283"/>
      <c r="C16" s="100">
        <v>9.5</v>
      </c>
      <c r="D16" s="116">
        <v>0.25</v>
      </c>
      <c r="E16" s="116">
        <v>9.5</v>
      </c>
      <c r="F16" s="132"/>
      <c r="G16" s="114"/>
      <c r="H16" s="59"/>
      <c r="I16" s="58"/>
      <c r="J16" s="64"/>
      <c r="K16" s="64"/>
      <c r="L16" s="284" t="s">
        <v>114</v>
      </c>
      <c r="M16" s="284"/>
      <c r="N16" s="284"/>
      <c r="O16" s="285"/>
    </row>
    <row r="17" spans="1:15" s="35" customFormat="1" ht="26.1" customHeight="1">
      <c r="A17" s="282" t="s">
        <v>115</v>
      </c>
      <c r="B17" s="283"/>
      <c r="C17" s="100">
        <v>14.5</v>
      </c>
      <c r="D17" s="116">
        <v>0.25</v>
      </c>
      <c r="E17" s="116">
        <v>14.25</v>
      </c>
      <c r="F17" s="132"/>
      <c r="G17" s="114"/>
      <c r="H17" s="59"/>
      <c r="I17" s="58"/>
      <c r="J17" s="64"/>
      <c r="K17" s="64"/>
      <c r="L17" s="284" t="s">
        <v>114</v>
      </c>
      <c r="M17" s="284"/>
      <c r="N17" s="284"/>
      <c r="O17" s="285"/>
    </row>
    <row r="18" spans="1:15" s="35" customFormat="1" ht="26.1" customHeight="1">
      <c r="A18" s="282" t="s">
        <v>116</v>
      </c>
      <c r="B18" s="283"/>
      <c r="C18" s="124">
        <v>29.5</v>
      </c>
      <c r="D18" s="116">
        <v>0.5</v>
      </c>
      <c r="E18" s="116"/>
      <c r="F18" s="132"/>
      <c r="G18" s="114"/>
      <c r="H18" s="59"/>
      <c r="I18" s="58"/>
      <c r="J18" s="64"/>
      <c r="K18" s="117"/>
      <c r="L18" s="286"/>
      <c r="M18" s="287"/>
      <c r="N18" s="287"/>
      <c r="O18" s="288"/>
    </row>
    <row r="19" spans="1:15" s="35" customFormat="1" ht="26.1" customHeight="1">
      <c r="A19" s="282" t="s">
        <v>117</v>
      </c>
      <c r="B19" s="283"/>
      <c r="C19" s="124">
        <v>31.5</v>
      </c>
      <c r="D19" s="116">
        <v>0.5</v>
      </c>
      <c r="E19" s="116">
        <v>31</v>
      </c>
      <c r="F19" s="132"/>
      <c r="G19" s="114"/>
      <c r="H19" s="59"/>
      <c r="I19" s="58"/>
      <c r="J19" s="64"/>
      <c r="K19" s="64"/>
      <c r="L19" s="284" t="s">
        <v>118</v>
      </c>
      <c r="M19" s="284"/>
      <c r="N19" s="284"/>
      <c r="O19" s="285"/>
    </row>
    <row r="20" spans="1:15" s="35" customFormat="1" ht="26.1" customHeight="1">
      <c r="A20" s="282" t="s">
        <v>119</v>
      </c>
      <c r="B20" s="283"/>
      <c r="C20" s="124">
        <v>33.5</v>
      </c>
      <c r="D20" s="116">
        <v>0.5</v>
      </c>
      <c r="E20" s="116"/>
      <c r="F20" s="132"/>
      <c r="G20" s="114"/>
      <c r="H20" s="59"/>
      <c r="I20" s="58"/>
      <c r="J20" s="64"/>
      <c r="K20" s="64"/>
      <c r="L20" s="286"/>
      <c r="M20" s="287"/>
      <c r="N20" s="287"/>
      <c r="O20" s="288"/>
    </row>
    <row r="21" spans="1:15" s="35" customFormat="1" ht="26.1" customHeight="1">
      <c r="A21" s="282" t="s">
        <v>120</v>
      </c>
      <c r="B21" s="283"/>
      <c r="C21" s="124">
        <v>7</v>
      </c>
      <c r="D21" s="131">
        <v>0.25</v>
      </c>
      <c r="E21" s="131">
        <v>7</v>
      </c>
      <c r="F21" s="132"/>
      <c r="G21" s="114"/>
      <c r="H21" s="60"/>
      <c r="I21" s="112"/>
      <c r="J21" s="130"/>
      <c r="K21" s="130"/>
      <c r="L21" s="284" t="s">
        <v>150</v>
      </c>
      <c r="M21" s="284"/>
      <c r="N21" s="284"/>
      <c r="O21" s="285"/>
    </row>
    <row r="22" spans="1:15" s="35" customFormat="1" ht="26.1" customHeight="1">
      <c r="A22" s="282" t="s">
        <v>121</v>
      </c>
      <c r="B22" s="283"/>
      <c r="C22" s="100">
        <v>6.5</v>
      </c>
      <c r="D22" s="113">
        <v>0.125</v>
      </c>
      <c r="E22" s="113">
        <v>6.5</v>
      </c>
      <c r="F22" s="132"/>
      <c r="G22" s="114"/>
      <c r="H22" s="60"/>
      <c r="I22" s="112"/>
      <c r="J22" s="130"/>
      <c r="K22" s="130"/>
      <c r="L22" s="284"/>
      <c r="M22" s="284"/>
      <c r="N22" s="284"/>
      <c r="O22" s="285"/>
    </row>
    <row r="23" spans="1:15" s="35" customFormat="1" ht="26.1" customHeight="1">
      <c r="A23" s="282" t="s">
        <v>122</v>
      </c>
      <c r="B23" s="283"/>
      <c r="C23" s="100">
        <v>1.5</v>
      </c>
      <c r="D23" s="79">
        <v>0.125</v>
      </c>
      <c r="E23" s="79">
        <v>1.5</v>
      </c>
      <c r="F23" s="132"/>
      <c r="G23" s="114"/>
      <c r="H23" s="59"/>
      <c r="I23" s="58"/>
      <c r="J23" s="64"/>
      <c r="K23" s="115"/>
      <c r="L23" s="284"/>
      <c r="M23" s="284"/>
      <c r="N23" s="284"/>
      <c r="O23" s="285"/>
    </row>
    <row r="24" spans="1:15" s="35" customFormat="1" ht="26.1" customHeight="1">
      <c r="A24" s="282" t="s">
        <v>123</v>
      </c>
      <c r="B24" s="283"/>
      <c r="C24" s="100" t="s">
        <v>124</v>
      </c>
      <c r="D24" s="80" t="s">
        <v>125</v>
      </c>
      <c r="E24" s="80" t="s">
        <v>166</v>
      </c>
      <c r="F24" s="132"/>
      <c r="G24" s="114"/>
      <c r="H24" s="59"/>
      <c r="I24" s="58"/>
      <c r="J24" s="64"/>
      <c r="K24" s="64"/>
      <c r="L24" s="284" t="s">
        <v>126</v>
      </c>
      <c r="M24" s="284"/>
      <c r="N24" s="284"/>
      <c r="O24" s="285"/>
    </row>
    <row r="25" spans="1:15" s="35" customFormat="1" ht="26.1" customHeight="1">
      <c r="A25" s="282" t="s">
        <v>127</v>
      </c>
      <c r="B25" s="283"/>
      <c r="C25" s="100">
        <v>6</v>
      </c>
      <c r="D25" s="79">
        <v>0.25</v>
      </c>
      <c r="E25" s="79">
        <v>6</v>
      </c>
      <c r="F25" s="132"/>
      <c r="G25" s="114"/>
      <c r="H25" s="59"/>
      <c r="I25" s="58"/>
      <c r="J25" s="64"/>
      <c r="K25" s="63"/>
      <c r="L25" s="284" t="s">
        <v>128</v>
      </c>
      <c r="M25" s="284"/>
      <c r="N25" s="284"/>
      <c r="O25" s="285"/>
    </row>
    <row r="26" spans="1:15" s="35" customFormat="1" ht="26.1" customHeight="1">
      <c r="A26" s="282" t="s">
        <v>129</v>
      </c>
      <c r="B26" s="283"/>
      <c r="C26" s="100">
        <v>3</v>
      </c>
      <c r="D26" s="79">
        <v>0.125</v>
      </c>
      <c r="E26" s="79">
        <v>3</v>
      </c>
      <c r="F26" s="132"/>
      <c r="G26" s="114"/>
      <c r="H26" s="59"/>
      <c r="I26" s="59"/>
      <c r="J26" s="64"/>
      <c r="K26" s="64"/>
      <c r="L26" s="286" t="s">
        <v>130</v>
      </c>
      <c r="M26" s="287"/>
      <c r="N26" s="287"/>
      <c r="O26" s="288"/>
    </row>
    <row r="27" spans="1:15" s="35" customFormat="1" ht="26.1" customHeight="1">
      <c r="A27" s="282" t="s">
        <v>131</v>
      </c>
      <c r="B27" s="283"/>
      <c r="C27" s="100" t="s">
        <v>132</v>
      </c>
      <c r="D27" s="79">
        <v>0.25</v>
      </c>
      <c r="E27" s="79" t="s">
        <v>167</v>
      </c>
      <c r="F27" s="132"/>
      <c r="G27" s="114"/>
      <c r="H27" s="59"/>
      <c r="I27" s="59"/>
      <c r="J27" s="59"/>
      <c r="K27" s="36"/>
      <c r="L27" s="286"/>
      <c r="M27" s="287"/>
      <c r="N27" s="287"/>
      <c r="O27" s="288"/>
    </row>
    <row r="28" spans="1:15" s="37" customFormat="1" ht="26.1" customHeight="1">
      <c r="A28" s="282" t="s">
        <v>133</v>
      </c>
      <c r="B28" s="283"/>
      <c r="C28" s="100" t="s">
        <v>134</v>
      </c>
      <c r="D28" s="79">
        <v>0.25</v>
      </c>
      <c r="E28" s="149" t="s">
        <v>168</v>
      </c>
      <c r="F28" s="132"/>
      <c r="G28" s="114"/>
      <c r="H28" s="59"/>
      <c r="I28" s="59"/>
      <c r="J28" s="59"/>
      <c r="K28" s="36"/>
      <c r="L28" s="284" t="s">
        <v>135</v>
      </c>
      <c r="M28" s="284"/>
      <c r="N28" s="284"/>
      <c r="O28" s="285"/>
    </row>
    <row r="29" spans="1:15" s="37" customFormat="1" ht="26.1" customHeight="1">
      <c r="A29" s="282" t="s">
        <v>136</v>
      </c>
      <c r="B29" s="283"/>
      <c r="C29" s="100">
        <v>3.75</v>
      </c>
      <c r="D29" s="79">
        <v>0.125</v>
      </c>
      <c r="E29" s="79">
        <v>3.75</v>
      </c>
      <c r="F29" s="132"/>
      <c r="G29" s="114"/>
      <c r="H29" s="59"/>
      <c r="I29" s="60"/>
      <c r="J29" s="36"/>
      <c r="K29" s="36"/>
      <c r="L29" s="289"/>
      <c r="M29" s="290"/>
      <c r="N29" s="290"/>
      <c r="O29" s="291"/>
    </row>
    <row r="30" spans="1:15" s="37" customFormat="1" ht="26.1" customHeight="1">
      <c r="A30" s="282" t="s">
        <v>137</v>
      </c>
      <c r="B30" s="283"/>
      <c r="C30" s="101">
        <v>1.75</v>
      </c>
      <c r="D30" s="80" t="s">
        <v>125</v>
      </c>
      <c r="E30" s="80">
        <v>1.75</v>
      </c>
      <c r="F30" s="79"/>
      <c r="G30" s="113"/>
      <c r="H30" s="106"/>
      <c r="I30" s="61"/>
      <c r="J30" s="36"/>
      <c r="K30" s="36"/>
      <c r="L30" s="284" t="s">
        <v>138</v>
      </c>
      <c r="M30" s="284"/>
      <c r="N30" s="284"/>
      <c r="O30" s="285"/>
    </row>
    <row r="31" spans="1:15" s="37" customFormat="1" ht="26.1" customHeight="1">
      <c r="A31" s="282" t="s">
        <v>139</v>
      </c>
      <c r="B31" s="283"/>
      <c r="C31" s="101">
        <v>1.5</v>
      </c>
      <c r="D31" s="80">
        <v>0.125</v>
      </c>
      <c r="E31" s="80">
        <v>1.375</v>
      </c>
      <c r="F31" s="79"/>
      <c r="G31" s="113"/>
      <c r="H31" s="106"/>
      <c r="I31" s="61"/>
      <c r="J31" s="36"/>
      <c r="K31" s="36"/>
      <c r="L31" s="286" t="s">
        <v>140</v>
      </c>
      <c r="M31" s="287"/>
      <c r="N31" s="287"/>
      <c r="O31" s="288"/>
    </row>
    <row r="32" spans="1:15" s="37" customFormat="1" ht="26.1" customHeight="1">
      <c r="A32" s="282" t="s">
        <v>139</v>
      </c>
      <c r="B32" s="283"/>
      <c r="C32" s="101">
        <v>1.75</v>
      </c>
      <c r="D32" s="80">
        <v>0.125</v>
      </c>
      <c r="E32" s="80">
        <v>1.625</v>
      </c>
      <c r="F32" s="79"/>
      <c r="G32" s="113"/>
      <c r="H32" s="106"/>
      <c r="I32" s="61"/>
      <c r="J32" s="36"/>
      <c r="K32" s="36"/>
      <c r="L32" s="286" t="s">
        <v>141</v>
      </c>
      <c r="M32" s="287"/>
      <c r="N32" s="287"/>
      <c r="O32" s="288"/>
    </row>
    <row r="33" spans="1:15" s="37" customFormat="1" ht="26.1" customHeight="1">
      <c r="A33" s="282" t="s">
        <v>142</v>
      </c>
      <c r="B33" s="283"/>
      <c r="C33" s="101">
        <v>2.75</v>
      </c>
      <c r="D33" s="79">
        <v>0.125</v>
      </c>
      <c r="E33" s="79">
        <v>2.75</v>
      </c>
      <c r="F33" s="79"/>
      <c r="G33" s="113"/>
      <c r="H33" s="106"/>
      <c r="I33" s="61"/>
      <c r="J33" s="36"/>
      <c r="K33" s="36"/>
      <c r="L33" s="279" t="s">
        <v>143</v>
      </c>
      <c r="M33" s="279"/>
      <c r="N33" s="279"/>
      <c r="O33" s="280"/>
    </row>
    <row r="34" spans="1:15" s="37" customFormat="1" ht="26.1" customHeight="1">
      <c r="A34" s="277" t="s">
        <v>144</v>
      </c>
      <c r="B34" s="278"/>
      <c r="C34" s="111" t="s">
        <v>145</v>
      </c>
      <c r="D34" s="81">
        <v>0.125</v>
      </c>
      <c r="E34" s="81" t="s">
        <v>169</v>
      </c>
      <c r="F34" s="133"/>
      <c r="G34" s="110"/>
      <c r="H34" s="106"/>
      <c r="I34" s="61"/>
      <c r="J34" s="36"/>
      <c r="K34" s="36"/>
      <c r="L34" s="279"/>
      <c r="M34" s="279"/>
      <c r="N34" s="279"/>
      <c r="O34" s="280"/>
    </row>
    <row r="35" spans="1:15" s="37" customFormat="1" ht="26.1" customHeight="1">
      <c r="A35" s="277" t="s">
        <v>146</v>
      </c>
      <c r="B35" s="278"/>
      <c r="C35" s="107" t="s">
        <v>147</v>
      </c>
      <c r="D35" s="57">
        <v>0.125</v>
      </c>
      <c r="E35" s="109" t="s">
        <v>147</v>
      </c>
      <c r="F35" s="106"/>
      <c r="G35" s="61"/>
      <c r="H35" s="106"/>
      <c r="I35" s="61"/>
      <c r="J35" s="36"/>
      <c r="K35" s="36"/>
      <c r="L35" s="279"/>
      <c r="M35" s="279"/>
      <c r="N35" s="279"/>
      <c r="O35" s="280"/>
    </row>
    <row r="36" spans="1:15" s="37" customFormat="1" ht="26.1" customHeight="1">
      <c r="A36" s="277" t="s">
        <v>148</v>
      </c>
      <c r="B36" s="278"/>
      <c r="C36" s="107">
        <v>9</v>
      </c>
      <c r="D36" s="57">
        <v>0.25</v>
      </c>
      <c r="E36" s="109">
        <v>9</v>
      </c>
      <c r="F36" s="106"/>
      <c r="G36" s="61"/>
      <c r="H36" s="108"/>
      <c r="I36" s="61"/>
      <c r="J36" s="36"/>
      <c r="K36" s="36"/>
      <c r="L36" s="279"/>
      <c r="M36" s="279"/>
      <c r="N36" s="279"/>
      <c r="O36" s="280"/>
    </row>
    <row r="37" spans="1:15" s="37" customFormat="1" ht="26.1" customHeight="1">
      <c r="A37" s="281" t="s">
        <v>149</v>
      </c>
      <c r="B37" s="279"/>
      <c r="C37" s="137">
        <v>7</v>
      </c>
      <c r="D37" s="57">
        <v>0.25</v>
      </c>
      <c r="E37" s="59">
        <v>6.75</v>
      </c>
      <c r="F37" s="134"/>
      <c r="G37" s="138"/>
      <c r="H37" s="138"/>
      <c r="I37" s="138"/>
      <c r="J37" s="138"/>
      <c r="K37" s="138"/>
      <c r="L37" s="279"/>
      <c r="M37" s="279"/>
      <c r="N37" s="279"/>
      <c r="O37" s="280"/>
    </row>
    <row r="38" spans="1:15" s="37" customFormat="1" ht="26.1" customHeight="1">
      <c r="A38" s="274"/>
      <c r="B38" s="275"/>
      <c r="C38" s="135"/>
      <c r="D38" s="128"/>
      <c r="E38" s="128"/>
      <c r="F38" s="36"/>
      <c r="G38" s="36"/>
      <c r="H38" s="36"/>
      <c r="I38" s="36"/>
      <c r="J38" s="36"/>
      <c r="K38" s="36"/>
      <c r="L38" s="275"/>
      <c r="M38" s="275"/>
      <c r="N38" s="275"/>
      <c r="O38" s="276"/>
    </row>
    <row r="39" spans="1:15" s="37" customFormat="1" ht="26.1" customHeight="1">
      <c r="A39" s="146" t="s">
        <v>170</v>
      </c>
      <c r="B39" s="147"/>
      <c r="C39" s="135" t="s">
        <v>171</v>
      </c>
      <c r="D39" s="128">
        <v>0.25</v>
      </c>
      <c r="E39" s="128" t="s">
        <v>172</v>
      </c>
      <c r="F39" s="36"/>
      <c r="G39" s="36"/>
      <c r="H39" s="36"/>
      <c r="I39" s="36"/>
      <c r="J39" s="36"/>
      <c r="K39" s="36"/>
      <c r="L39" s="150"/>
      <c r="M39" s="151"/>
      <c r="N39" s="151"/>
      <c r="O39" s="152"/>
    </row>
    <row r="40" spans="1:15" ht="26.1" customHeight="1">
      <c r="A40" s="264"/>
      <c r="B40" s="265"/>
      <c r="C40" s="136"/>
      <c r="D40" s="129"/>
      <c r="E40" s="129"/>
      <c r="F40" s="72"/>
      <c r="G40" s="72"/>
      <c r="H40" s="72"/>
      <c r="I40" s="72"/>
      <c r="J40" s="72"/>
      <c r="K40" s="72"/>
      <c r="L40" s="266"/>
      <c r="M40" s="267"/>
      <c r="N40" s="267"/>
      <c r="O40" s="268"/>
    </row>
    <row r="41" spans="1:15" ht="26.1" customHeight="1" thickBot="1">
      <c r="A41" s="269"/>
      <c r="B41" s="270"/>
      <c r="C41" s="73"/>
      <c r="D41" s="74"/>
      <c r="E41" s="74"/>
      <c r="F41" s="75"/>
      <c r="G41" s="75"/>
      <c r="H41" s="75"/>
      <c r="I41" s="75"/>
      <c r="J41" s="75"/>
      <c r="K41" s="75"/>
      <c r="L41" s="271"/>
      <c r="M41" s="272"/>
      <c r="N41" s="272"/>
      <c r="O41" s="273"/>
    </row>
    <row r="42" spans="1:15" s="86" customFormat="1" ht="26.1" customHeight="1">
      <c r="A42" s="82" t="s">
        <v>164</v>
      </c>
      <c r="B42" s="83"/>
      <c r="C42" s="84"/>
      <c r="D42" s="84"/>
      <c r="E42" s="84"/>
      <c r="F42" s="84"/>
      <c r="G42" s="84"/>
      <c r="H42" s="84"/>
      <c r="I42" s="84"/>
      <c r="J42" s="84"/>
      <c r="K42" s="84"/>
      <c r="L42" s="83"/>
      <c r="M42" s="83"/>
      <c r="N42" s="83"/>
      <c r="O42" s="85"/>
    </row>
    <row r="43" spans="1:15" s="88" customFormat="1" ht="26.1" customHeight="1">
      <c r="A43" s="87" t="s">
        <v>165</v>
      </c>
      <c r="C43" s="89"/>
      <c r="D43" s="90"/>
      <c r="E43" s="90"/>
      <c r="F43" s="90"/>
      <c r="G43" s="90"/>
      <c r="H43" s="90"/>
      <c r="I43" s="90"/>
      <c r="J43" s="90"/>
      <c r="K43" s="90"/>
      <c r="O43" s="91"/>
    </row>
    <row r="44" spans="1:15" s="88" customFormat="1" ht="26.1" customHeight="1">
      <c r="A44" s="87"/>
      <c r="C44" s="89"/>
      <c r="D44" s="90"/>
      <c r="E44" s="90"/>
      <c r="F44" s="90"/>
      <c r="G44" s="90"/>
      <c r="H44" s="90"/>
      <c r="I44" s="90"/>
      <c r="J44" s="90"/>
      <c r="K44" s="90"/>
      <c r="O44" s="91"/>
    </row>
    <row r="45" spans="1:15" s="88" customFormat="1" ht="26.1" customHeight="1">
      <c r="A45" s="87"/>
      <c r="C45" s="89"/>
      <c r="D45" s="90"/>
      <c r="E45" s="90"/>
      <c r="F45" s="90"/>
      <c r="G45" s="90"/>
      <c r="H45" s="90"/>
      <c r="I45" s="90"/>
      <c r="J45" s="90"/>
      <c r="K45" s="90"/>
      <c r="O45" s="91"/>
    </row>
    <row r="46" spans="1:15" s="88" customFormat="1" ht="26.1" customHeight="1">
      <c r="A46" s="87"/>
      <c r="C46" s="89"/>
      <c r="D46" s="90"/>
      <c r="E46" s="90"/>
      <c r="F46" s="90"/>
      <c r="G46" s="90"/>
      <c r="H46" s="90"/>
      <c r="I46" s="90"/>
      <c r="J46" s="90"/>
      <c r="K46" s="90"/>
      <c r="O46" s="91"/>
    </row>
    <row r="47" spans="1:15" s="88" customFormat="1" ht="26.1" customHeight="1">
      <c r="A47" s="87"/>
      <c r="C47" s="89"/>
      <c r="D47" s="90"/>
      <c r="E47" s="90"/>
      <c r="F47" s="90"/>
      <c r="G47" s="90"/>
      <c r="H47" s="90"/>
      <c r="I47" s="90"/>
      <c r="J47" s="90"/>
      <c r="K47" s="90"/>
      <c r="O47" s="91"/>
    </row>
    <row r="48" spans="1:15" s="88" customFormat="1" ht="26.1" customHeight="1">
      <c r="A48" s="87"/>
      <c r="C48" s="89"/>
      <c r="D48" s="90"/>
      <c r="E48" s="90"/>
      <c r="F48" s="90"/>
      <c r="G48" s="90"/>
      <c r="H48" s="90"/>
      <c r="I48" s="90"/>
      <c r="J48" s="90"/>
      <c r="K48" s="90"/>
      <c r="O48" s="91"/>
    </row>
    <row r="49" spans="1:15" s="88" customFormat="1" ht="26.1" customHeight="1">
      <c r="A49" s="87"/>
      <c r="C49" s="89"/>
      <c r="D49" s="90"/>
      <c r="E49" s="90"/>
      <c r="F49" s="90"/>
      <c r="G49" s="90"/>
      <c r="H49" s="90"/>
      <c r="I49" s="90"/>
      <c r="J49" s="90"/>
      <c r="K49" s="90"/>
      <c r="O49" s="91"/>
    </row>
    <row r="50" spans="1:15" s="88" customFormat="1" ht="26.1" customHeight="1">
      <c r="A50" s="87"/>
      <c r="C50" s="89"/>
      <c r="D50" s="90"/>
      <c r="E50" s="90"/>
      <c r="F50" s="90"/>
      <c r="G50" s="90"/>
      <c r="H50" s="90"/>
      <c r="I50" s="90"/>
      <c r="J50" s="90"/>
      <c r="K50" s="90"/>
      <c r="O50" s="91"/>
    </row>
    <row r="51" spans="1:15" s="88" customFormat="1" ht="26.1" customHeight="1">
      <c r="A51" s="87"/>
      <c r="C51" s="89"/>
      <c r="D51" s="90"/>
      <c r="E51" s="90"/>
      <c r="F51" s="90"/>
      <c r="G51" s="90"/>
      <c r="H51" s="90"/>
      <c r="I51" s="90"/>
      <c r="J51" s="90"/>
      <c r="K51" s="90"/>
      <c r="O51" s="91"/>
    </row>
    <row r="52" spans="1:15" s="88" customFormat="1" ht="26.1" customHeight="1" thickBot="1">
      <c r="A52" s="92"/>
      <c r="B52" s="93"/>
      <c r="C52" s="94"/>
      <c r="D52" s="95"/>
      <c r="E52" s="95"/>
      <c r="F52" s="95"/>
      <c r="G52" s="95"/>
      <c r="H52" s="95"/>
      <c r="I52" s="95"/>
      <c r="J52" s="95"/>
      <c r="K52" s="95"/>
      <c r="L52" s="93"/>
      <c r="M52" s="93"/>
      <c r="N52" s="93"/>
      <c r="O52" s="96"/>
    </row>
    <row r="53" spans="1:15" ht="26.1" customHeight="1">
      <c r="A53" s="21"/>
      <c r="B53" s="21"/>
      <c r="C53" s="38"/>
      <c r="D53" s="39"/>
      <c r="E53" s="39"/>
      <c r="F53" s="40"/>
      <c r="G53" s="40"/>
      <c r="H53" s="40"/>
      <c r="I53" s="40"/>
      <c r="J53" s="40"/>
      <c r="K53" s="40"/>
      <c r="L53" s="21"/>
      <c r="M53" s="21"/>
      <c r="N53" s="21"/>
      <c r="O53" s="21"/>
    </row>
    <row r="54" spans="1:15" ht="26.1" customHeight="1">
      <c r="A54" s="21"/>
      <c r="B54" s="21"/>
      <c r="C54" s="38"/>
      <c r="D54" s="39"/>
      <c r="E54" s="39"/>
      <c r="F54" s="40"/>
      <c r="G54" s="40"/>
      <c r="H54" s="40"/>
      <c r="I54" s="40"/>
      <c r="J54" s="40"/>
      <c r="K54" s="40"/>
      <c r="L54" s="21"/>
      <c r="M54" s="21"/>
      <c r="N54" s="21"/>
      <c r="O54" s="21"/>
    </row>
    <row r="55" spans="1:15" ht="26.1" customHeight="1">
      <c r="A55" s="21"/>
      <c r="B55" s="21"/>
      <c r="C55" s="38"/>
      <c r="D55" s="39"/>
      <c r="E55" s="39"/>
      <c r="F55" s="40"/>
      <c r="G55" s="40"/>
      <c r="H55" s="40"/>
      <c r="I55" s="40"/>
      <c r="J55" s="40"/>
      <c r="K55" s="40"/>
      <c r="L55" s="21"/>
      <c r="M55" s="21"/>
      <c r="N55" s="21"/>
      <c r="O55" s="21"/>
    </row>
    <row r="56" spans="1:15" ht="26.1" customHeight="1">
      <c r="A56" s="21"/>
      <c r="B56" s="21"/>
      <c r="C56" s="38"/>
      <c r="D56" s="39"/>
      <c r="E56" s="39"/>
      <c r="F56" s="40"/>
      <c r="G56" s="40"/>
      <c r="H56" s="40"/>
      <c r="I56" s="40"/>
      <c r="J56" s="40"/>
      <c r="K56" s="40"/>
      <c r="L56" s="21"/>
      <c r="M56" s="21"/>
      <c r="N56" s="21"/>
      <c r="O56" s="21"/>
    </row>
    <row r="57" spans="1:15" ht="26.1" customHeight="1">
      <c r="A57" s="21"/>
      <c r="B57" s="21"/>
      <c r="C57" s="38"/>
      <c r="D57" s="39"/>
      <c r="E57" s="39"/>
      <c r="F57" s="40"/>
      <c r="G57" s="40"/>
      <c r="H57" s="40"/>
      <c r="I57" s="40"/>
      <c r="J57" s="40"/>
      <c r="K57" s="40"/>
      <c r="L57" s="21"/>
      <c r="M57" s="21"/>
      <c r="N57" s="21"/>
      <c r="O57" s="21"/>
    </row>
    <row r="58" spans="1:15" ht="26.1" customHeight="1">
      <c r="A58" s="21"/>
      <c r="B58" s="21"/>
      <c r="C58" s="38"/>
      <c r="D58" s="39"/>
      <c r="E58" s="39"/>
      <c r="F58" s="40"/>
      <c r="G58" s="40"/>
      <c r="H58" s="40"/>
      <c r="I58" s="40"/>
      <c r="J58" s="40"/>
      <c r="K58" s="40"/>
      <c r="L58" s="21"/>
      <c r="M58" s="21"/>
      <c r="N58" s="21"/>
      <c r="O58" s="21"/>
    </row>
    <row r="59" spans="1:15" ht="26.1" customHeight="1">
      <c r="A59" s="21"/>
      <c r="B59" s="21"/>
      <c r="C59" s="38"/>
      <c r="D59" s="39"/>
      <c r="E59" s="39"/>
      <c r="F59" s="40"/>
      <c r="G59" s="40"/>
      <c r="H59" s="40"/>
      <c r="I59" s="40"/>
      <c r="J59" s="40"/>
      <c r="K59" s="40"/>
      <c r="L59" s="21"/>
      <c r="M59" s="21"/>
      <c r="N59" s="21"/>
      <c r="O59" s="21"/>
    </row>
    <row r="60" spans="1:15" ht="26.1" customHeight="1">
      <c r="A60" s="21"/>
      <c r="B60" s="21"/>
      <c r="C60" s="38"/>
      <c r="D60" s="39"/>
      <c r="E60" s="39"/>
      <c r="F60" s="40"/>
      <c r="G60" s="40"/>
      <c r="H60" s="40"/>
      <c r="I60" s="40"/>
      <c r="J60" s="40"/>
      <c r="K60" s="40"/>
      <c r="L60" s="21"/>
      <c r="M60" s="21"/>
      <c r="N60" s="21"/>
      <c r="O60" s="21"/>
    </row>
    <row r="61" spans="1:15" ht="26.1" customHeight="1">
      <c r="A61" s="21"/>
      <c r="B61" s="21"/>
      <c r="C61" s="38"/>
      <c r="D61" s="39"/>
      <c r="E61" s="39"/>
      <c r="F61" s="40"/>
      <c r="G61" s="40"/>
      <c r="H61" s="40"/>
      <c r="I61" s="40"/>
      <c r="J61" s="40"/>
      <c r="K61" s="40"/>
      <c r="L61" s="21"/>
      <c r="M61" s="21"/>
      <c r="N61" s="21"/>
      <c r="O61" s="21"/>
    </row>
    <row r="62" spans="1:15" ht="26.1" customHeight="1">
      <c r="A62" s="21"/>
      <c r="B62" s="21"/>
      <c r="C62" s="38"/>
      <c r="D62" s="39"/>
      <c r="E62" s="39"/>
      <c r="F62" s="40"/>
      <c r="G62" s="40"/>
      <c r="H62" s="40"/>
      <c r="I62" s="40"/>
      <c r="J62" s="40"/>
      <c r="K62" s="40"/>
      <c r="L62" s="21"/>
      <c r="M62" s="21"/>
      <c r="N62" s="21"/>
      <c r="O62" s="21"/>
    </row>
    <row r="63" spans="1:15" ht="26.1" customHeight="1">
      <c r="A63" s="21"/>
      <c r="B63" s="21"/>
      <c r="C63" s="38"/>
      <c r="D63" s="39"/>
      <c r="E63" s="39"/>
      <c r="F63" s="40"/>
      <c r="G63" s="40"/>
      <c r="H63" s="40"/>
      <c r="I63" s="40"/>
      <c r="J63" s="40"/>
      <c r="K63" s="40"/>
      <c r="L63" s="21"/>
      <c r="M63" s="21"/>
      <c r="N63" s="21"/>
      <c r="O63" s="21"/>
    </row>
    <row r="64" spans="1:15" ht="26.1" customHeight="1">
      <c r="A64" s="21"/>
      <c r="B64" s="21"/>
      <c r="C64" s="38"/>
      <c r="D64" s="39"/>
      <c r="E64" s="39"/>
      <c r="F64" s="40"/>
      <c r="G64" s="40"/>
      <c r="H64" s="40"/>
      <c r="I64" s="40"/>
      <c r="J64" s="40"/>
      <c r="K64" s="40"/>
      <c r="L64" s="21"/>
      <c r="M64" s="21"/>
      <c r="N64" s="21"/>
      <c r="O64" s="21"/>
    </row>
    <row r="65" spans="1:15" ht="26.1" customHeight="1">
      <c r="A65" s="21"/>
      <c r="B65" s="21"/>
      <c r="C65" s="38"/>
      <c r="D65" s="39"/>
      <c r="E65" s="39"/>
      <c r="F65" s="40"/>
      <c r="G65" s="40"/>
      <c r="H65" s="40"/>
      <c r="I65" s="40"/>
      <c r="J65" s="40"/>
      <c r="K65" s="40"/>
      <c r="L65" s="21"/>
      <c r="M65" s="21"/>
      <c r="N65" s="21"/>
      <c r="O65" s="21"/>
    </row>
    <row r="66" spans="1:15" ht="26.1" customHeight="1">
      <c r="A66" s="21"/>
      <c r="B66" s="21"/>
      <c r="C66" s="38"/>
      <c r="D66" s="39"/>
      <c r="E66" s="39"/>
      <c r="F66" s="40"/>
      <c r="G66" s="40"/>
      <c r="H66" s="40"/>
      <c r="I66" s="40"/>
      <c r="J66" s="40"/>
      <c r="K66" s="40"/>
      <c r="L66" s="21"/>
      <c r="M66" s="21"/>
      <c r="N66" s="21"/>
      <c r="O66" s="21"/>
    </row>
    <row r="67" spans="1:15" ht="26.1" customHeight="1">
      <c r="A67" s="21"/>
      <c r="B67" s="21"/>
      <c r="C67" s="38"/>
      <c r="D67" s="39"/>
      <c r="E67" s="39"/>
      <c r="F67" s="40"/>
      <c r="G67" s="40"/>
      <c r="H67" s="40"/>
      <c r="I67" s="40"/>
      <c r="J67" s="40"/>
      <c r="K67" s="40"/>
      <c r="L67" s="21"/>
      <c r="M67" s="21"/>
      <c r="N67" s="21"/>
      <c r="O67" s="21"/>
    </row>
    <row r="68" spans="1:15" ht="26.1" customHeight="1">
      <c r="A68" s="21"/>
      <c r="B68" s="21"/>
      <c r="C68" s="38"/>
      <c r="D68" s="39"/>
      <c r="E68" s="39"/>
      <c r="F68" s="40"/>
      <c r="G68" s="40"/>
      <c r="H68" s="40"/>
      <c r="I68" s="40"/>
      <c r="J68" s="40"/>
      <c r="K68" s="40"/>
      <c r="L68" s="21"/>
      <c r="M68" s="21"/>
      <c r="N68" s="21"/>
      <c r="O68" s="21"/>
    </row>
    <row r="69" spans="1:15" ht="26.1" customHeight="1"/>
    <row r="70" spans="1:15" ht="26.1" customHeight="1"/>
    <row r="71" spans="1:15" ht="26.1" customHeight="1"/>
    <row r="72" spans="1:15" ht="26.1" customHeight="1"/>
    <row r="73" spans="1:15" ht="26.1" customHeight="1"/>
    <row r="74" spans="1:15" ht="26.1" customHeight="1"/>
    <row r="75" spans="1:15" ht="26.1" customHeight="1"/>
    <row r="76" spans="1:15" ht="26.1" customHeight="1"/>
    <row r="77" spans="1:15" ht="26.1" customHeight="1"/>
    <row r="78" spans="1:15" ht="26.1" customHeight="1"/>
    <row r="79" spans="1:15" ht="26.1" customHeight="1"/>
    <row r="80" spans="1:15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</sheetData>
  <sheetProtection formatCells="0" formatRows="0" insertRows="0" deleteRows="0" selectLockedCells="1"/>
  <mergeCells count="78">
    <mergeCell ref="A8:B8"/>
    <mergeCell ref="L8:O8"/>
    <mergeCell ref="J1:N1"/>
    <mergeCell ref="B2:G2"/>
    <mergeCell ref="H2:I2"/>
    <mergeCell ref="J2:K2"/>
    <mergeCell ref="B3:G3"/>
    <mergeCell ref="H3:I3"/>
    <mergeCell ref="J3:K3"/>
    <mergeCell ref="B4:G4"/>
    <mergeCell ref="H4:I4"/>
    <mergeCell ref="J4:K4"/>
    <mergeCell ref="B5:K5"/>
    <mergeCell ref="A6:O6"/>
    <mergeCell ref="A9:B9"/>
    <mergeCell ref="L9:O9"/>
    <mergeCell ref="A10:B10"/>
    <mergeCell ref="L10:O10"/>
    <mergeCell ref="A11:B11"/>
    <mergeCell ref="L11:O11"/>
    <mergeCell ref="A12:B12"/>
    <mergeCell ref="L12:O12"/>
    <mergeCell ref="A13:B13"/>
    <mergeCell ref="L13:O13"/>
    <mergeCell ref="A14:B14"/>
    <mergeCell ref="L14:O14"/>
    <mergeCell ref="A15:B15"/>
    <mergeCell ref="L15:O15"/>
    <mergeCell ref="A16:B16"/>
    <mergeCell ref="L16:O16"/>
    <mergeCell ref="A17:B17"/>
    <mergeCell ref="L17:O17"/>
    <mergeCell ref="A18:B18"/>
    <mergeCell ref="L18:O18"/>
    <mergeCell ref="A19:B19"/>
    <mergeCell ref="L19:O19"/>
    <mergeCell ref="A20:B20"/>
    <mergeCell ref="L20:O20"/>
    <mergeCell ref="A21:B21"/>
    <mergeCell ref="L21:O21"/>
    <mergeCell ref="A22:B22"/>
    <mergeCell ref="L22:O22"/>
    <mergeCell ref="A23:B23"/>
    <mergeCell ref="L23:O23"/>
    <mergeCell ref="A24:B24"/>
    <mergeCell ref="L24:O24"/>
    <mergeCell ref="A25:B25"/>
    <mergeCell ref="L25:O25"/>
    <mergeCell ref="A26:B26"/>
    <mergeCell ref="L26:O26"/>
    <mergeCell ref="A27:B27"/>
    <mergeCell ref="L27:O27"/>
    <mergeCell ref="A28:B28"/>
    <mergeCell ref="L28:O28"/>
    <mergeCell ref="A29:B29"/>
    <mergeCell ref="L29:O29"/>
    <mergeCell ref="A33:B33"/>
    <mergeCell ref="L33:O33"/>
    <mergeCell ref="A34:B34"/>
    <mergeCell ref="L34:O34"/>
    <mergeCell ref="A30:B30"/>
    <mergeCell ref="L30:O30"/>
    <mergeCell ref="A31:B31"/>
    <mergeCell ref="L31:O31"/>
    <mergeCell ref="A32:B32"/>
    <mergeCell ref="L32:O32"/>
    <mergeCell ref="A35:B35"/>
    <mergeCell ref="L35:O35"/>
    <mergeCell ref="A36:B36"/>
    <mergeCell ref="L36:O36"/>
    <mergeCell ref="A37:B37"/>
    <mergeCell ref="L37:O37"/>
    <mergeCell ref="A40:B40"/>
    <mergeCell ref="L40:O40"/>
    <mergeCell ref="A41:B41"/>
    <mergeCell ref="L41:O41"/>
    <mergeCell ref="A38:B38"/>
    <mergeCell ref="L38:O38"/>
  </mergeCells>
  <printOptions horizontalCentered="1"/>
  <pageMargins left="0.25" right="0.25" top="0.75" bottom="0.75" header="0.3" footer="0.3"/>
  <pageSetup scale="47" orientation="landscape" horizontalDpi="525" verticalDpi="525" copies="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L10"/>
  <sheetViews>
    <sheetView workbookViewId="0">
      <selection activeCell="D12" sqref="D12"/>
    </sheetView>
  </sheetViews>
  <sheetFormatPr defaultColWidth="11.42578125" defaultRowHeight="21" customHeight="1"/>
  <cols>
    <col min="1" max="16384" width="11.42578125" style="189"/>
  </cols>
  <sheetData>
    <row r="1" spans="1:12" ht="21" customHeight="1">
      <c r="A1" s="191" t="s">
        <v>208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2" ht="21" customHeight="1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2" ht="21" customHeight="1">
      <c r="A3" s="190" t="s">
        <v>211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1:12" ht="21" customHeight="1">
      <c r="A4" s="190" t="s">
        <v>209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</row>
    <row r="5" spans="1:12" ht="21" customHeight="1">
      <c r="A5" s="190" t="s">
        <v>212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</row>
    <row r="6" spans="1:12" ht="21" customHeight="1">
      <c r="A6" s="190" t="s">
        <v>210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</row>
    <row r="7" spans="1:12" ht="21" customHeight="1">
      <c r="A7" s="190" t="s">
        <v>214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</row>
    <row r="8" spans="1:12" ht="21" customHeight="1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</row>
    <row r="9" spans="1:12" ht="21" customHeight="1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</row>
    <row r="10" spans="1:12" ht="21" customHeight="1">
      <c r="A10" s="190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6DD2-83ED-4B6D-83C4-1BF6773C3507}">
  <sheetPr>
    <pageSetUpPr fitToPage="1"/>
  </sheetPr>
  <dimension ref="A1:N310"/>
  <sheetViews>
    <sheetView topLeftCell="A6" zoomScale="69" zoomScaleNormal="69" zoomScaleSheetLayoutView="100" zoomScalePageLayoutView="75" workbookViewId="0">
      <selection activeCell="A42" sqref="A42:M42"/>
    </sheetView>
  </sheetViews>
  <sheetFormatPr defaultColWidth="8.85546875" defaultRowHeight="13.5"/>
  <cols>
    <col min="1" max="1" width="28.7109375" style="20" customWidth="1"/>
    <col min="2" max="2" width="23.28515625" style="20" customWidth="1"/>
    <col min="3" max="3" width="17.7109375" style="41" customWidth="1"/>
    <col min="4" max="4" width="11.7109375" style="42" customWidth="1"/>
    <col min="5" max="5" width="17.7109375" style="42" customWidth="1"/>
    <col min="6" max="9" width="17.7109375" style="43" customWidth="1"/>
    <col min="10" max="12" width="22" style="20" customWidth="1"/>
    <col min="13" max="13" width="11.28515625" style="20" customWidth="1"/>
    <col min="14" max="16384" width="8.85546875" style="20"/>
  </cols>
  <sheetData>
    <row r="1" spans="1:13" s="18" customFormat="1" ht="51.95" customHeight="1">
      <c r="A1" s="303" t="e" vm="1">
        <v>#VALUE!</v>
      </c>
      <c r="B1" s="303"/>
      <c r="C1" s="303"/>
      <c r="D1" s="303"/>
      <c r="E1" s="303"/>
      <c r="F1" s="303"/>
      <c r="G1" s="303"/>
      <c r="H1" s="303"/>
      <c r="I1" s="303"/>
      <c r="J1" s="299" t="s">
        <v>0</v>
      </c>
      <c r="K1" s="299"/>
      <c r="L1" s="299"/>
      <c r="M1" s="299"/>
    </row>
    <row r="2" spans="1:13" s="18" customFormat="1" ht="26.1" customHeight="1">
      <c r="A2" s="23" t="s">
        <v>1</v>
      </c>
      <c r="B2" s="240" t="str">
        <f>SKETCH!B2</f>
        <v>FALL 2025</v>
      </c>
      <c r="C2" s="240"/>
      <c r="D2" s="240"/>
      <c r="E2" s="240"/>
      <c r="F2" s="240"/>
      <c r="G2" s="240"/>
      <c r="H2" s="300" t="str">
        <f>SKETCH!G2</f>
        <v>TECH PACK SENT</v>
      </c>
      <c r="I2" s="300"/>
      <c r="J2" s="178" t="s">
        <v>3</v>
      </c>
      <c r="K2" s="179">
        <f>SKETCH!K2</f>
        <v>45505</v>
      </c>
      <c r="L2" s="301" t="s">
        <v>4</v>
      </c>
      <c r="M2" s="301"/>
    </row>
    <row r="3" spans="1:13" s="18" customFormat="1" ht="24.75" customHeight="1">
      <c r="A3" s="23" t="s">
        <v>5</v>
      </c>
      <c r="B3" s="240" t="str">
        <f>SKETCH!B3</f>
        <v>BOTTOMS</v>
      </c>
      <c r="C3" s="240"/>
      <c r="D3" s="240"/>
      <c r="E3" s="240"/>
      <c r="F3" s="240"/>
      <c r="G3" s="240"/>
      <c r="H3" s="300" t="str">
        <f>SKETCH!G3</f>
        <v>PROTO RCVD</v>
      </c>
      <c r="I3" s="300"/>
      <c r="J3" s="4" t="s">
        <v>8</v>
      </c>
      <c r="K3" s="24">
        <f>SKETCH!K3</f>
        <v>45688</v>
      </c>
      <c r="L3" s="302" t="str">
        <f>SKETCH!L3</f>
        <v>FABRIC WEIGHT</v>
      </c>
      <c r="M3" s="302"/>
    </row>
    <row r="4" spans="1:13" s="18" customFormat="1" ht="30" customHeight="1">
      <c r="A4" s="180" t="s">
        <v>9</v>
      </c>
      <c r="B4" s="241" t="str">
        <f>SKETCH!B4</f>
        <v>CF5P5744</v>
      </c>
      <c r="C4" s="241"/>
      <c r="D4" s="241"/>
      <c r="E4" s="241"/>
      <c r="F4" s="241"/>
      <c r="G4" s="241"/>
      <c r="H4" s="300" t="str">
        <f>SKETCH!G4</f>
        <v>SHOWROOM SAMPLE</v>
      </c>
      <c r="I4" s="300"/>
      <c r="J4" s="4" t="s">
        <v>11</v>
      </c>
      <c r="K4" s="24">
        <f>SKETCH!K4</f>
        <v>45706</v>
      </c>
      <c r="L4" s="306" t="str">
        <f>SKETCH!L4</f>
        <v>1ST FIT</v>
      </c>
      <c r="M4" s="306"/>
    </row>
    <row r="5" spans="1:13" s="18" customFormat="1" ht="23.1" customHeight="1">
      <c r="A5" s="23" t="s">
        <v>12</v>
      </c>
      <c r="B5" s="240" t="str">
        <f>SKETCH!B5</f>
        <v>BONDED CANVAS UTILITY PANTS WITH PATCH CELL POCKET</v>
      </c>
      <c r="C5" s="240"/>
      <c r="D5" s="240"/>
      <c r="E5" s="240"/>
      <c r="F5" s="240"/>
      <c r="G5" s="240"/>
      <c r="H5" s="240"/>
      <c r="I5" s="240"/>
      <c r="J5" s="4" t="s">
        <v>13</v>
      </c>
      <c r="K5" s="24">
        <f>SKETCH!K5</f>
        <v>45721</v>
      </c>
      <c r="L5" s="306" t="str">
        <f>SKETCH!L5</f>
        <v>CTAG-124</v>
      </c>
      <c r="M5" s="306"/>
    </row>
    <row r="6" spans="1:13" s="18" customFormat="1" ht="18" customHeight="1">
      <c r="A6" s="304"/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</row>
    <row r="7" spans="1:13" s="142" customFormat="1" ht="31.5">
      <c r="A7" s="307" t="s">
        <v>183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9"/>
    </row>
    <row r="8" spans="1:13" s="33" customFormat="1" ht="27" customHeight="1">
      <c r="A8" s="305" t="s">
        <v>97</v>
      </c>
      <c r="B8" s="305"/>
      <c r="C8" s="174" t="s">
        <v>98</v>
      </c>
      <c r="D8" s="174" t="s">
        <v>99</v>
      </c>
      <c r="E8" s="177"/>
      <c r="F8" s="174" t="s">
        <v>98</v>
      </c>
      <c r="G8" s="174" t="s">
        <v>194</v>
      </c>
      <c r="H8" s="175"/>
      <c r="I8" s="176"/>
      <c r="J8" s="305" t="s">
        <v>100</v>
      </c>
      <c r="K8" s="305"/>
      <c r="L8" s="305"/>
      <c r="M8" s="305"/>
    </row>
    <row r="9" spans="1:13" s="34" customFormat="1" ht="27" customHeight="1">
      <c r="A9" s="310" t="s">
        <v>101</v>
      </c>
      <c r="B9" s="311"/>
      <c r="C9" s="159">
        <v>34</v>
      </c>
      <c r="D9" s="160">
        <v>0.5</v>
      </c>
      <c r="E9" s="160"/>
      <c r="F9" s="159">
        <v>34</v>
      </c>
      <c r="G9" s="163">
        <v>34.5</v>
      </c>
      <c r="H9" s="163"/>
      <c r="I9" s="163"/>
      <c r="J9" s="312" t="s">
        <v>102</v>
      </c>
      <c r="K9" s="312"/>
      <c r="L9" s="312"/>
      <c r="M9" s="312"/>
    </row>
    <row r="10" spans="1:13" s="34" customFormat="1" ht="27" customHeight="1">
      <c r="A10" s="310" t="s">
        <v>103</v>
      </c>
      <c r="B10" s="311"/>
      <c r="C10" s="161">
        <v>41</v>
      </c>
      <c r="D10" s="160">
        <v>0.5</v>
      </c>
      <c r="E10" s="160"/>
      <c r="F10" s="161">
        <v>41</v>
      </c>
      <c r="G10" s="162">
        <v>41</v>
      </c>
      <c r="H10" s="163"/>
      <c r="I10" s="163"/>
      <c r="J10" s="312" t="s">
        <v>104</v>
      </c>
      <c r="K10" s="312"/>
      <c r="L10" s="312"/>
      <c r="M10" s="312"/>
    </row>
    <row r="11" spans="1:13" s="34" customFormat="1" ht="27" customHeight="1">
      <c r="A11" s="310" t="s">
        <v>105</v>
      </c>
      <c r="B11" s="311"/>
      <c r="C11" s="161">
        <v>42.5</v>
      </c>
      <c r="D11" s="160">
        <v>0.5</v>
      </c>
      <c r="E11" s="160"/>
      <c r="F11" s="161">
        <v>42.5</v>
      </c>
      <c r="G11" s="162">
        <v>42.5</v>
      </c>
      <c r="H11" s="163"/>
      <c r="I11" s="163"/>
      <c r="J11" s="312" t="s">
        <v>106</v>
      </c>
      <c r="K11" s="312"/>
      <c r="L11" s="312"/>
      <c r="M11" s="312"/>
    </row>
    <row r="12" spans="1:13" s="34" customFormat="1" ht="27" customHeight="1">
      <c r="A12" s="310" t="s">
        <v>107</v>
      </c>
      <c r="B12" s="311"/>
      <c r="C12" s="161">
        <v>24.5</v>
      </c>
      <c r="D12" s="170">
        <v>0.375</v>
      </c>
      <c r="E12" s="164"/>
      <c r="F12" s="161">
        <v>24.5</v>
      </c>
      <c r="G12" s="162">
        <v>24.5</v>
      </c>
      <c r="H12" s="163"/>
      <c r="I12" s="163"/>
      <c r="J12" s="312" t="s">
        <v>108</v>
      </c>
      <c r="K12" s="312"/>
      <c r="L12" s="312"/>
      <c r="M12" s="312"/>
    </row>
    <row r="13" spans="1:13" s="35" customFormat="1" ht="27" customHeight="1">
      <c r="A13" s="310" t="s">
        <v>109</v>
      </c>
      <c r="B13" s="311"/>
      <c r="C13" s="161">
        <v>18.5</v>
      </c>
      <c r="D13" s="170">
        <v>0.25</v>
      </c>
      <c r="E13" s="170"/>
      <c r="F13" s="161">
        <v>18.5</v>
      </c>
      <c r="G13" s="160">
        <v>19</v>
      </c>
      <c r="H13" s="163"/>
      <c r="I13" s="163"/>
      <c r="J13" s="312" t="s">
        <v>110</v>
      </c>
      <c r="K13" s="312"/>
      <c r="L13" s="312"/>
      <c r="M13" s="312"/>
    </row>
    <row r="14" spans="1:13" s="35" customFormat="1" ht="27" customHeight="1">
      <c r="A14" s="310" t="s">
        <v>111</v>
      </c>
      <c r="B14" s="311"/>
      <c r="C14" s="161">
        <v>16.5</v>
      </c>
      <c r="D14" s="170">
        <v>0.25</v>
      </c>
      <c r="E14" s="170"/>
      <c r="F14" s="161">
        <v>16.5</v>
      </c>
      <c r="G14" s="162">
        <v>16.5</v>
      </c>
      <c r="H14" s="163"/>
      <c r="I14" s="163"/>
      <c r="J14" s="312" t="s">
        <v>112</v>
      </c>
      <c r="K14" s="312"/>
      <c r="L14" s="312"/>
      <c r="M14" s="312"/>
    </row>
    <row r="15" spans="1:13" s="35" customFormat="1" ht="27" customHeight="1">
      <c r="A15" s="310"/>
      <c r="B15" s="311"/>
      <c r="C15" s="161"/>
      <c r="D15" s="170"/>
      <c r="E15" s="170"/>
      <c r="F15" s="161"/>
      <c r="G15" s="162"/>
      <c r="H15" s="163"/>
      <c r="I15" s="163"/>
      <c r="J15" s="312"/>
      <c r="K15" s="312"/>
      <c r="L15" s="312"/>
      <c r="M15" s="312"/>
    </row>
    <row r="16" spans="1:13" s="35" customFormat="1" ht="27" customHeight="1">
      <c r="A16" s="310" t="s">
        <v>113</v>
      </c>
      <c r="B16" s="311"/>
      <c r="C16" s="159">
        <v>9.5</v>
      </c>
      <c r="D16" s="170">
        <v>0.25</v>
      </c>
      <c r="E16" s="170"/>
      <c r="F16" s="159">
        <v>9.5</v>
      </c>
      <c r="G16" s="162">
        <v>9.5</v>
      </c>
      <c r="H16" s="163"/>
      <c r="I16" s="163"/>
      <c r="J16" s="312" t="s">
        <v>114</v>
      </c>
      <c r="K16" s="312"/>
      <c r="L16" s="312"/>
      <c r="M16" s="312"/>
    </row>
    <row r="17" spans="1:13" s="35" customFormat="1" ht="27" customHeight="1">
      <c r="A17" s="310" t="s">
        <v>115</v>
      </c>
      <c r="B17" s="311"/>
      <c r="C17" s="159">
        <v>14.5</v>
      </c>
      <c r="D17" s="170">
        <v>0.25</v>
      </c>
      <c r="E17" s="170"/>
      <c r="F17" s="159">
        <v>14.5</v>
      </c>
      <c r="G17" s="162">
        <v>14.5</v>
      </c>
      <c r="H17" s="163"/>
      <c r="I17" s="163"/>
      <c r="J17" s="312" t="s">
        <v>114</v>
      </c>
      <c r="K17" s="312"/>
      <c r="L17" s="312"/>
      <c r="M17" s="312"/>
    </row>
    <row r="18" spans="1:13" s="35" customFormat="1" ht="27" customHeight="1">
      <c r="A18" s="310" t="s">
        <v>116</v>
      </c>
      <c r="B18" s="311"/>
      <c r="C18" s="161">
        <v>29.5</v>
      </c>
      <c r="D18" s="170">
        <v>0.5</v>
      </c>
      <c r="E18" s="170"/>
      <c r="F18" s="161">
        <v>29.5</v>
      </c>
      <c r="G18" s="181"/>
      <c r="H18" s="163"/>
      <c r="I18" s="163"/>
      <c r="J18" s="312"/>
      <c r="K18" s="312"/>
      <c r="L18" s="312"/>
      <c r="M18" s="312"/>
    </row>
    <row r="19" spans="1:13" s="35" customFormat="1" ht="27" customHeight="1">
      <c r="A19" s="310" t="s">
        <v>191</v>
      </c>
      <c r="B19" s="311"/>
      <c r="C19" s="161">
        <v>31.5</v>
      </c>
      <c r="D19" s="170">
        <v>0.5</v>
      </c>
      <c r="E19" s="170"/>
      <c r="F19" s="161">
        <v>31.5</v>
      </c>
      <c r="G19" s="162">
        <v>31.5</v>
      </c>
      <c r="H19" s="163"/>
      <c r="I19" s="163"/>
      <c r="J19" s="312" t="s">
        <v>118</v>
      </c>
      <c r="K19" s="312"/>
      <c r="L19" s="312"/>
      <c r="M19" s="312"/>
    </row>
    <row r="20" spans="1:13" s="35" customFormat="1" ht="27" customHeight="1">
      <c r="A20" s="310" t="s">
        <v>192</v>
      </c>
      <c r="B20" s="311"/>
      <c r="C20" s="161">
        <v>33.5</v>
      </c>
      <c r="D20" s="170">
        <v>0.5</v>
      </c>
      <c r="E20" s="170"/>
      <c r="F20" s="161">
        <v>33.5</v>
      </c>
      <c r="G20" s="181"/>
      <c r="H20" s="163"/>
      <c r="I20" s="163"/>
      <c r="J20" s="312"/>
      <c r="K20" s="312"/>
      <c r="L20" s="312"/>
      <c r="M20" s="312"/>
    </row>
    <row r="21" spans="1:13" s="35" customFormat="1" ht="27" customHeight="1">
      <c r="A21" s="310" t="s">
        <v>120</v>
      </c>
      <c r="B21" s="311"/>
      <c r="C21" s="161">
        <v>7</v>
      </c>
      <c r="D21" s="171">
        <v>0.25</v>
      </c>
      <c r="E21" s="171"/>
      <c r="F21" s="161">
        <v>7</v>
      </c>
      <c r="G21" s="162">
        <v>7</v>
      </c>
      <c r="H21" s="165"/>
      <c r="I21" s="165"/>
      <c r="J21" s="312" t="s">
        <v>150</v>
      </c>
      <c r="K21" s="312"/>
      <c r="L21" s="312"/>
      <c r="M21" s="312"/>
    </row>
    <row r="22" spans="1:13" s="35" customFormat="1" ht="27" customHeight="1">
      <c r="A22" s="310" t="s">
        <v>121</v>
      </c>
      <c r="B22" s="311"/>
      <c r="C22" s="159">
        <v>6.5</v>
      </c>
      <c r="D22" s="162">
        <v>0.125</v>
      </c>
      <c r="E22" s="162"/>
      <c r="F22" s="159">
        <v>6.5</v>
      </c>
      <c r="G22" s="162">
        <v>6.5</v>
      </c>
      <c r="H22" s="165"/>
      <c r="I22" s="165"/>
      <c r="J22" s="312"/>
      <c r="K22" s="312"/>
      <c r="L22" s="312"/>
      <c r="M22" s="312"/>
    </row>
    <row r="23" spans="1:13" s="35" customFormat="1" ht="27" customHeight="1">
      <c r="A23" s="310" t="s">
        <v>122</v>
      </c>
      <c r="B23" s="311"/>
      <c r="C23" s="159">
        <v>1.5</v>
      </c>
      <c r="D23" s="160">
        <v>0.125</v>
      </c>
      <c r="E23" s="160"/>
      <c r="F23" s="159">
        <v>1.5</v>
      </c>
      <c r="G23" s="162">
        <v>1.625</v>
      </c>
      <c r="H23" s="163"/>
      <c r="I23" s="163"/>
      <c r="J23" s="312"/>
      <c r="K23" s="312"/>
      <c r="L23" s="312"/>
      <c r="M23" s="312"/>
    </row>
    <row r="24" spans="1:13" s="35" customFormat="1" ht="27" customHeight="1">
      <c r="A24" s="310" t="s">
        <v>123</v>
      </c>
      <c r="B24" s="311"/>
      <c r="C24" s="159" t="s">
        <v>124</v>
      </c>
      <c r="D24" s="172" t="s">
        <v>125</v>
      </c>
      <c r="E24" s="172"/>
      <c r="F24" s="159" t="s">
        <v>124</v>
      </c>
      <c r="G24" s="162" t="s">
        <v>195</v>
      </c>
      <c r="H24" s="163"/>
      <c r="I24" s="163"/>
      <c r="J24" s="312" t="s">
        <v>126</v>
      </c>
      <c r="K24" s="312"/>
      <c r="L24" s="312"/>
      <c r="M24" s="312"/>
    </row>
    <row r="25" spans="1:13" s="35" customFormat="1" ht="27" customHeight="1">
      <c r="A25" s="313"/>
      <c r="B25" s="314"/>
      <c r="C25" s="159"/>
      <c r="D25" s="172"/>
      <c r="E25" s="172"/>
      <c r="F25" s="159"/>
      <c r="G25" s="162"/>
      <c r="H25" s="163"/>
      <c r="I25" s="163"/>
      <c r="J25" s="313"/>
      <c r="K25" s="315"/>
      <c r="L25" s="315"/>
      <c r="M25" s="314"/>
    </row>
    <row r="26" spans="1:13" s="35" customFormat="1" ht="27" customHeight="1">
      <c r="A26" s="310" t="s">
        <v>127</v>
      </c>
      <c r="B26" s="311"/>
      <c r="C26" s="159">
        <v>6</v>
      </c>
      <c r="D26" s="160">
        <v>0.25</v>
      </c>
      <c r="E26" s="160"/>
      <c r="F26" s="159">
        <v>6</v>
      </c>
      <c r="G26" s="162">
        <v>6</v>
      </c>
      <c r="H26" s="163"/>
      <c r="I26" s="163"/>
      <c r="J26" s="312" t="s">
        <v>128</v>
      </c>
      <c r="K26" s="312"/>
      <c r="L26" s="312"/>
      <c r="M26" s="312"/>
    </row>
    <row r="27" spans="1:13" s="35" customFormat="1" ht="27" customHeight="1">
      <c r="A27" s="310" t="s">
        <v>129</v>
      </c>
      <c r="B27" s="311"/>
      <c r="C27" s="159">
        <v>3</v>
      </c>
      <c r="D27" s="160">
        <v>0.125</v>
      </c>
      <c r="E27" s="160"/>
      <c r="F27" s="159">
        <v>3</v>
      </c>
      <c r="G27" s="162">
        <v>3.125</v>
      </c>
      <c r="H27" s="163"/>
      <c r="I27" s="163"/>
      <c r="J27" s="312" t="s">
        <v>130</v>
      </c>
      <c r="K27" s="312"/>
      <c r="L27" s="312"/>
      <c r="M27" s="312"/>
    </row>
    <row r="28" spans="1:13" s="35" customFormat="1" ht="27" customHeight="1">
      <c r="A28" s="310" t="s">
        <v>131</v>
      </c>
      <c r="B28" s="311"/>
      <c r="C28" s="159" t="s">
        <v>190</v>
      </c>
      <c r="D28" s="160">
        <v>0.25</v>
      </c>
      <c r="E28" s="160"/>
      <c r="F28" s="159" t="s">
        <v>190</v>
      </c>
      <c r="G28" s="160" t="s">
        <v>190</v>
      </c>
      <c r="H28" s="163"/>
      <c r="I28" s="163"/>
      <c r="J28" s="312"/>
      <c r="K28" s="312"/>
      <c r="L28" s="312"/>
      <c r="M28" s="312"/>
    </row>
    <row r="29" spans="1:13" s="37" customFormat="1" ht="27" customHeight="1">
      <c r="A29" s="310" t="s">
        <v>133</v>
      </c>
      <c r="B29" s="311"/>
      <c r="C29" s="159" t="s">
        <v>187</v>
      </c>
      <c r="D29" s="160">
        <v>0.25</v>
      </c>
      <c r="E29" s="173"/>
      <c r="F29" s="159" t="s">
        <v>187</v>
      </c>
      <c r="G29" s="160" t="s">
        <v>187</v>
      </c>
      <c r="H29" s="163"/>
      <c r="I29" s="163"/>
      <c r="J29" s="312" t="s">
        <v>135</v>
      </c>
      <c r="K29" s="312"/>
      <c r="L29" s="312"/>
      <c r="M29" s="312"/>
    </row>
    <row r="30" spans="1:13" s="37" customFormat="1" ht="27" customHeight="1">
      <c r="A30" s="310" t="s">
        <v>136</v>
      </c>
      <c r="B30" s="311"/>
      <c r="C30" s="159">
        <v>3.75</v>
      </c>
      <c r="D30" s="160">
        <v>0.125</v>
      </c>
      <c r="E30" s="160"/>
      <c r="F30" s="159">
        <v>3.75</v>
      </c>
      <c r="G30" s="162">
        <v>3.75</v>
      </c>
      <c r="H30" s="163"/>
      <c r="I30" s="165"/>
      <c r="J30" s="316"/>
      <c r="K30" s="316"/>
      <c r="L30" s="316"/>
      <c r="M30" s="316"/>
    </row>
    <row r="31" spans="1:13" s="37" customFormat="1" ht="27" customHeight="1">
      <c r="A31" s="310" t="s">
        <v>137</v>
      </c>
      <c r="B31" s="311"/>
      <c r="C31" s="159">
        <v>1.75</v>
      </c>
      <c r="D31" s="172" t="s">
        <v>125</v>
      </c>
      <c r="E31" s="172"/>
      <c r="F31" s="159">
        <v>1.75</v>
      </c>
      <c r="G31" s="162">
        <v>2</v>
      </c>
      <c r="H31" s="163"/>
      <c r="I31" s="165"/>
      <c r="J31" s="312" t="s">
        <v>138</v>
      </c>
      <c r="K31" s="312"/>
      <c r="L31" s="312"/>
      <c r="M31" s="312"/>
    </row>
    <row r="32" spans="1:13" s="37" customFormat="1" ht="27" customHeight="1">
      <c r="A32" s="310" t="s">
        <v>139</v>
      </c>
      <c r="B32" s="311"/>
      <c r="C32" s="159">
        <v>1.5</v>
      </c>
      <c r="D32" s="172">
        <v>0.125</v>
      </c>
      <c r="E32" s="172"/>
      <c r="F32" s="159">
        <v>1.5</v>
      </c>
      <c r="G32" s="162">
        <v>1.375</v>
      </c>
      <c r="H32" s="163"/>
      <c r="I32" s="165"/>
      <c r="J32" s="312" t="s">
        <v>140</v>
      </c>
      <c r="K32" s="312"/>
      <c r="L32" s="312"/>
      <c r="M32" s="312"/>
    </row>
    <row r="33" spans="1:13" s="37" customFormat="1" ht="27" customHeight="1">
      <c r="A33" s="310" t="s">
        <v>139</v>
      </c>
      <c r="B33" s="311"/>
      <c r="C33" s="159">
        <v>1.75</v>
      </c>
      <c r="D33" s="172">
        <v>0.125</v>
      </c>
      <c r="E33" s="172"/>
      <c r="F33" s="159">
        <v>1.75</v>
      </c>
      <c r="G33" s="162">
        <v>1.875</v>
      </c>
      <c r="H33" s="163"/>
      <c r="I33" s="165"/>
      <c r="J33" s="312" t="s">
        <v>141</v>
      </c>
      <c r="K33" s="312"/>
      <c r="L33" s="312"/>
      <c r="M33" s="312"/>
    </row>
    <row r="34" spans="1:13" s="37" customFormat="1" ht="27" customHeight="1">
      <c r="A34" s="310"/>
      <c r="B34" s="311"/>
      <c r="C34" s="159"/>
      <c r="D34" s="172"/>
      <c r="E34" s="172"/>
      <c r="F34" s="159"/>
      <c r="G34" s="162"/>
      <c r="H34" s="163"/>
      <c r="I34" s="165"/>
      <c r="J34" s="310"/>
      <c r="K34" s="325"/>
      <c r="L34" s="325"/>
      <c r="M34" s="311"/>
    </row>
    <row r="35" spans="1:13" s="37" customFormat="1" ht="27" customHeight="1">
      <c r="A35" s="310" t="s">
        <v>142</v>
      </c>
      <c r="B35" s="311"/>
      <c r="C35" s="159">
        <v>2.75</v>
      </c>
      <c r="D35" s="160">
        <v>0.125</v>
      </c>
      <c r="E35" s="160"/>
      <c r="F35" s="159">
        <v>2.75</v>
      </c>
      <c r="G35" s="162">
        <v>2.75</v>
      </c>
      <c r="H35" s="163"/>
      <c r="I35" s="165"/>
      <c r="J35" s="328" t="s">
        <v>143</v>
      </c>
      <c r="K35" s="328"/>
      <c r="L35" s="328"/>
      <c r="M35" s="328"/>
    </row>
    <row r="36" spans="1:13" s="37" customFormat="1" ht="27" customHeight="1">
      <c r="A36" s="326" t="s">
        <v>144</v>
      </c>
      <c r="B36" s="327"/>
      <c r="C36" s="166" t="s">
        <v>188</v>
      </c>
      <c r="D36" s="163">
        <v>0.125</v>
      </c>
      <c r="E36" s="163"/>
      <c r="F36" s="166" t="s">
        <v>188</v>
      </c>
      <c r="G36" s="167" t="s">
        <v>196</v>
      </c>
      <c r="H36" s="163"/>
      <c r="I36" s="165"/>
      <c r="J36" s="328"/>
      <c r="K36" s="328"/>
      <c r="L36" s="328"/>
      <c r="M36" s="328"/>
    </row>
    <row r="37" spans="1:13" s="37" customFormat="1" ht="27" customHeight="1">
      <c r="A37" s="326" t="s">
        <v>193</v>
      </c>
      <c r="B37" s="327"/>
      <c r="C37" s="168" t="s">
        <v>147</v>
      </c>
      <c r="D37" s="163">
        <v>0.125</v>
      </c>
      <c r="E37" s="163"/>
      <c r="F37" s="168" t="s">
        <v>147</v>
      </c>
      <c r="G37" s="165" t="s">
        <v>197</v>
      </c>
      <c r="H37" s="163"/>
      <c r="I37" s="165"/>
      <c r="J37" s="328"/>
      <c r="K37" s="328"/>
      <c r="L37" s="328"/>
      <c r="M37" s="328"/>
    </row>
    <row r="38" spans="1:13" s="37" customFormat="1" ht="27" customHeight="1">
      <c r="A38" s="326" t="s">
        <v>148</v>
      </c>
      <c r="B38" s="327"/>
      <c r="C38" s="168">
        <v>9</v>
      </c>
      <c r="D38" s="163">
        <v>0.25</v>
      </c>
      <c r="E38" s="163"/>
      <c r="F38" s="168">
        <v>9</v>
      </c>
      <c r="G38" s="165">
        <v>9</v>
      </c>
      <c r="H38" s="163"/>
      <c r="I38" s="165"/>
      <c r="J38" s="328"/>
      <c r="K38" s="328"/>
      <c r="L38" s="328"/>
      <c r="M38" s="328"/>
    </row>
    <row r="39" spans="1:13" s="37" customFormat="1" ht="27" customHeight="1">
      <c r="A39" s="326" t="s">
        <v>149</v>
      </c>
      <c r="B39" s="327"/>
      <c r="C39" s="169">
        <v>7</v>
      </c>
      <c r="D39" s="163">
        <v>0.25</v>
      </c>
      <c r="E39" s="163"/>
      <c r="F39" s="169">
        <v>7</v>
      </c>
      <c r="G39" s="163">
        <v>6.5</v>
      </c>
      <c r="H39" s="163"/>
      <c r="I39" s="163"/>
      <c r="J39" s="328"/>
      <c r="K39" s="328"/>
      <c r="L39" s="328"/>
      <c r="M39" s="328"/>
    </row>
    <row r="40" spans="1:13" s="37" customFormat="1" ht="27" customHeight="1">
      <c r="A40" s="322" t="s">
        <v>170</v>
      </c>
      <c r="B40" s="323"/>
      <c r="C40" s="169" t="s">
        <v>189</v>
      </c>
      <c r="D40" s="165">
        <v>0.25</v>
      </c>
      <c r="E40" s="165"/>
      <c r="F40" s="169" t="s">
        <v>189</v>
      </c>
      <c r="G40" s="163" t="s">
        <v>198</v>
      </c>
      <c r="H40" s="163"/>
      <c r="I40" s="163"/>
      <c r="J40" s="319"/>
      <c r="K40" s="320"/>
      <c r="L40" s="320"/>
      <c r="M40" s="321"/>
    </row>
    <row r="41" spans="1:13" ht="27" customHeight="1">
      <c r="A41" s="318"/>
      <c r="B41" s="318"/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8"/>
    </row>
    <row r="42" spans="1:13" s="86" customFormat="1" ht="27" customHeight="1">
      <c r="A42" s="324" t="s">
        <v>218</v>
      </c>
      <c r="B42" s="324"/>
      <c r="C42" s="324"/>
      <c r="D42" s="324"/>
      <c r="E42" s="324"/>
      <c r="F42" s="324"/>
      <c r="G42" s="324"/>
      <c r="H42" s="324"/>
      <c r="I42" s="324"/>
      <c r="J42" s="324"/>
      <c r="K42" s="324"/>
      <c r="L42" s="324"/>
      <c r="M42" s="324"/>
    </row>
    <row r="43" spans="1:13" s="88" customFormat="1" ht="27" customHeight="1">
      <c r="A43" s="317" t="s">
        <v>215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</row>
    <row r="44" spans="1:13" s="88" customFormat="1" ht="27" customHeight="1">
      <c r="A44" s="317" t="s">
        <v>216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</row>
    <row r="45" spans="1:13" s="88" customFormat="1" ht="27" customHeight="1">
      <c r="A45" s="317" t="s">
        <v>217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</row>
    <row r="46" spans="1:13" s="88" customFormat="1" ht="27" customHeight="1">
      <c r="A46" s="317"/>
      <c r="B46" s="317"/>
      <c r="C46" s="317"/>
      <c r="D46" s="317"/>
      <c r="E46" s="317"/>
      <c r="F46" s="317"/>
      <c r="G46" s="317"/>
      <c r="H46" s="317"/>
      <c r="I46" s="317"/>
      <c r="J46" s="317"/>
      <c r="K46" s="317"/>
      <c r="L46" s="317"/>
      <c r="M46" s="317"/>
    </row>
    <row r="47" spans="1:13" s="88" customFormat="1" ht="27" customHeight="1">
      <c r="A47" s="317" t="s">
        <v>199</v>
      </c>
      <c r="B47" s="317"/>
      <c r="C47" s="317"/>
      <c r="D47" s="317"/>
      <c r="E47" s="317"/>
      <c r="F47" s="317"/>
      <c r="G47" s="317"/>
      <c r="H47" s="317"/>
      <c r="I47" s="317"/>
      <c r="J47" s="317"/>
      <c r="K47" s="317"/>
      <c r="L47" s="317"/>
      <c r="M47" s="317"/>
    </row>
    <row r="48" spans="1:13" s="88" customFormat="1" ht="27" customHeight="1">
      <c r="A48" s="317"/>
      <c r="B48" s="317"/>
      <c r="C48" s="317"/>
      <c r="D48" s="317"/>
      <c r="E48" s="317"/>
      <c r="F48" s="317"/>
      <c r="G48" s="317"/>
      <c r="H48" s="317"/>
      <c r="I48" s="317"/>
      <c r="J48" s="317"/>
      <c r="K48" s="317"/>
      <c r="L48" s="317"/>
      <c r="M48" s="317"/>
    </row>
    <row r="49" spans="1:14" s="88" customFormat="1" ht="27" customHeight="1">
      <c r="A49" s="317"/>
      <c r="B49" s="317"/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17"/>
    </row>
    <row r="50" spans="1:14" s="88" customFormat="1" ht="27" customHeight="1">
      <c r="A50" s="317"/>
      <c r="B50" s="317"/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</row>
    <row r="51" spans="1:14" s="88" customFormat="1" ht="27" customHeight="1">
      <c r="A51" s="317"/>
      <c r="B51" s="317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</row>
    <row r="52" spans="1:14" s="88" customFormat="1" ht="27" customHeight="1">
      <c r="A52" s="317"/>
      <c r="B52" s="317"/>
      <c r="C52" s="317"/>
      <c r="D52" s="317"/>
      <c r="E52" s="317"/>
      <c r="F52" s="317"/>
      <c r="G52" s="317"/>
      <c r="H52" s="317"/>
      <c r="I52" s="317"/>
      <c r="J52" s="317"/>
      <c r="K52" s="317"/>
      <c r="L52" s="317"/>
      <c r="M52" s="317"/>
    </row>
    <row r="53" spans="1:14" ht="26.1" customHeight="1">
      <c r="A53"/>
      <c r="B53" s="21"/>
      <c r="C53" s="38"/>
      <c r="D53" s="39"/>
      <c r="E53" s="39"/>
      <c r="F53" s="40"/>
      <c r="G53"/>
      <c r="H53" s="40"/>
      <c r="I53" s="40"/>
      <c r="J53" s="21"/>
      <c r="K53" s="21"/>
      <c r="L53" s="21"/>
      <c r="M53" s="21"/>
    </row>
    <row r="54" spans="1:14" ht="26.1" customHeight="1">
      <c r="A54" s="21"/>
      <c r="B54" s="21"/>
      <c r="C54" s="38"/>
      <c r="D54" s="39"/>
      <c r="E54" s="39"/>
      <c r="F54" s="40"/>
      <c r="G54" s="40"/>
      <c r="H54" s="40"/>
      <c r="I54" s="40"/>
      <c r="J54" s="21"/>
      <c r="K54" s="21"/>
      <c r="M54" s="21"/>
      <c r="N54"/>
    </row>
    <row r="55" spans="1:14" ht="26.1" customHeight="1">
      <c r="A55" s="21"/>
      <c r="B55" s="21"/>
      <c r="C55" s="38"/>
      <c r="D55" s="39"/>
      <c r="E55" s="39"/>
      <c r="F55" s="40"/>
      <c r="G55" s="40"/>
      <c r="H55" s="40"/>
      <c r="I55" s="40"/>
      <c r="J55" s="21"/>
      <c r="K55" s="21"/>
      <c r="L55" s="21"/>
      <c r="M55" s="21"/>
    </row>
    <row r="56" spans="1:14" ht="26.1" customHeight="1">
      <c r="A56" s="21"/>
      <c r="B56" s="21"/>
      <c r="C56" s="38"/>
      <c r="D56" s="39"/>
      <c r="E56" s="39"/>
      <c r="F56" s="40"/>
      <c r="G56" s="40"/>
      <c r="H56" s="40"/>
      <c r="I56" s="40"/>
      <c r="J56" s="21"/>
      <c r="K56" s="21"/>
      <c r="L56" s="21"/>
      <c r="M56" s="21"/>
    </row>
    <row r="57" spans="1:14" ht="26.1" customHeight="1">
      <c r="A57" s="21"/>
      <c r="B57" s="21"/>
      <c r="C57" s="38"/>
      <c r="D57" s="39"/>
      <c r="E57" s="39"/>
      <c r="F57" s="40"/>
      <c r="G57" s="40"/>
      <c r="H57" s="40"/>
      <c r="I57" s="40"/>
      <c r="J57" s="21"/>
      <c r="K57" s="21"/>
      <c r="L57" s="21"/>
      <c r="M57" s="21"/>
    </row>
    <row r="58" spans="1:14" ht="26.1" customHeight="1">
      <c r="A58" s="21"/>
      <c r="B58" s="21"/>
      <c r="C58" s="38"/>
      <c r="D58" s="39"/>
      <c r="E58" s="39"/>
      <c r="F58" s="40"/>
      <c r="G58" s="40"/>
      <c r="H58" s="40"/>
      <c r="I58" s="40"/>
      <c r="J58" s="21"/>
      <c r="K58" s="21"/>
      <c r="L58" s="21"/>
      <c r="M58" s="21"/>
    </row>
    <row r="59" spans="1:14" ht="26.1" customHeight="1">
      <c r="A59" s="21"/>
      <c r="B59" s="21"/>
      <c r="C59" s="38"/>
      <c r="D59" s="39"/>
      <c r="E59" s="39"/>
      <c r="F59" s="40"/>
      <c r="G59" s="40"/>
      <c r="H59" s="40"/>
      <c r="I59" s="40"/>
      <c r="J59" s="21"/>
      <c r="K59" s="21"/>
      <c r="L59" s="21"/>
      <c r="M59" s="21"/>
    </row>
    <row r="60" spans="1:14" ht="26.1" customHeight="1">
      <c r="A60" s="21"/>
      <c r="B60" s="21"/>
      <c r="C60" s="38"/>
      <c r="D60" s="39"/>
      <c r="E60" s="39"/>
      <c r="F60" s="40"/>
      <c r="G60" s="40"/>
      <c r="H60" s="40"/>
      <c r="I60" s="40"/>
      <c r="J60" s="21"/>
      <c r="K60" s="21"/>
      <c r="L60" s="21"/>
      <c r="M60" s="21"/>
    </row>
    <row r="61" spans="1:14" ht="26.1" customHeight="1">
      <c r="A61" s="21"/>
      <c r="B61" s="21"/>
      <c r="C61" s="38"/>
      <c r="D61" s="39"/>
      <c r="E61" s="39"/>
      <c r="F61" s="40"/>
      <c r="G61" s="40"/>
      <c r="H61" s="40"/>
      <c r="I61" s="40"/>
      <c r="J61" s="21"/>
      <c r="K61" s="21"/>
      <c r="L61" s="21"/>
      <c r="M61" s="21"/>
    </row>
    <row r="62" spans="1:14" ht="26.1" customHeight="1">
      <c r="A62" s="21"/>
      <c r="B62" s="21"/>
      <c r="C62" s="38"/>
      <c r="D62" s="39"/>
      <c r="E62" s="39"/>
      <c r="F62" s="40"/>
      <c r="G62" s="40"/>
      <c r="H62" s="40"/>
      <c r="I62" s="40"/>
      <c r="J62" s="21"/>
      <c r="K62" s="21"/>
      <c r="L62" s="21"/>
      <c r="M62" s="21"/>
    </row>
    <row r="63" spans="1:14" ht="26.1" customHeight="1">
      <c r="A63" s="21"/>
      <c r="B63" s="21"/>
      <c r="C63" s="38"/>
      <c r="D63" s="39"/>
      <c r="E63" s="39"/>
      <c r="F63" s="40"/>
      <c r="G63" s="40"/>
      <c r="H63" s="40"/>
      <c r="I63" s="40"/>
      <c r="J63" s="21"/>
      <c r="K63" s="21"/>
      <c r="L63" s="21"/>
      <c r="M63" s="21"/>
    </row>
    <row r="64" spans="1:14" ht="26.1" customHeight="1">
      <c r="A64" s="21"/>
      <c r="B64" s="21"/>
      <c r="C64" s="38"/>
      <c r="D64" s="39"/>
      <c r="E64" s="39"/>
      <c r="F64" s="40"/>
      <c r="G64" s="40"/>
      <c r="H64" s="40"/>
      <c r="I64" s="40"/>
      <c r="J64" s="21"/>
      <c r="K64" s="21"/>
      <c r="L64" s="21"/>
      <c r="M64" s="21"/>
    </row>
    <row r="65" spans="1:13" ht="26.1" customHeight="1">
      <c r="A65" s="21"/>
      <c r="B65" s="21"/>
      <c r="C65" s="38"/>
      <c r="D65" s="39"/>
      <c r="E65" s="39"/>
      <c r="F65" s="40"/>
      <c r="G65" s="40"/>
      <c r="H65" s="40"/>
      <c r="I65" s="40"/>
      <c r="J65" s="21"/>
      <c r="K65" s="21"/>
      <c r="L65" s="21"/>
      <c r="M65" s="21"/>
    </row>
    <row r="66" spans="1:13" ht="26.1" customHeight="1">
      <c r="A66" s="21"/>
      <c r="B66" s="21"/>
      <c r="C66" s="38"/>
      <c r="D66" s="39"/>
      <c r="E66" s="39"/>
      <c r="F66" s="40"/>
      <c r="G66" s="40"/>
      <c r="H66" s="40"/>
      <c r="I66" s="40"/>
      <c r="J66" s="21"/>
      <c r="K66"/>
      <c r="L66" s="21"/>
      <c r="M66" s="21"/>
    </row>
    <row r="67" spans="1:13" ht="26.1" customHeight="1">
      <c r="A67" s="21"/>
      <c r="B67" s="21"/>
      <c r="C67" s="38"/>
      <c r="D67" s="39"/>
      <c r="E67" s="39"/>
      <c r="F67" s="40"/>
      <c r="G67" s="40"/>
      <c r="H67" s="40"/>
      <c r="I67" s="40"/>
      <c r="J67" s="21"/>
      <c r="K67" s="21"/>
      <c r="L67" s="21"/>
      <c r="M67" s="21"/>
    </row>
    <row r="68" spans="1:13" ht="26.1" customHeight="1">
      <c r="A68" s="21"/>
      <c r="B68" s="21"/>
      <c r="C68" s="38"/>
      <c r="D68" s="39"/>
      <c r="E68" s="39"/>
      <c r="F68" s="40"/>
      <c r="G68" s="40"/>
      <c r="H68" s="40"/>
      <c r="I68" s="40"/>
      <c r="J68" s="21"/>
      <c r="K68" s="21"/>
      <c r="L68" s="21"/>
      <c r="M68" s="21"/>
    </row>
    <row r="69" spans="1:13" ht="26.1" customHeight="1"/>
    <row r="70" spans="1:13" ht="26.1" customHeight="1"/>
    <row r="71" spans="1:13" ht="26.1" customHeight="1"/>
    <row r="72" spans="1:13" ht="26.1" customHeight="1"/>
    <row r="73" spans="1:13" ht="26.1" customHeight="1"/>
    <row r="74" spans="1:13" ht="26.1" customHeight="1"/>
    <row r="75" spans="1:13" ht="26.1" customHeight="1"/>
    <row r="76" spans="1:13" ht="26.1" customHeight="1"/>
    <row r="77" spans="1:13" ht="26.1" customHeight="1"/>
    <row r="78" spans="1:13" ht="26.1" customHeight="1"/>
    <row r="79" spans="1:13" ht="26.1" customHeight="1"/>
    <row r="80" spans="1:13" ht="26.1" customHeight="1"/>
    <row r="81" spans="9:9" ht="26.1" customHeight="1">
      <c r="I81"/>
    </row>
    <row r="82" spans="9:9" ht="26.1" customHeight="1"/>
    <row r="83" spans="9:9" ht="26.1" customHeight="1"/>
    <row r="84" spans="9:9" ht="26.1" customHeight="1"/>
    <row r="85" spans="9:9" ht="26.1" customHeight="1"/>
    <row r="86" spans="9:9" ht="26.1" customHeight="1"/>
    <row r="87" spans="9:9" ht="26.1" customHeight="1"/>
    <row r="88" spans="9:9" ht="26.1" customHeight="1"/>
    <row r="89" spans="9:9" ht="26.1" customHeight="1"/>
    <row r="90" spans="9:9" ht="26.1" customHeight="1"/>
    <row r="91" spans="9:9" ht="26.1" customHeight="1"/>
    <row r="92" spans="9:9" ht="26.1" customHeight="1"/>
    <row r="93" spans="9:9" ht="26.1" customHeight="1"/>
    <row r="94" spans="9:9" ht="26.1" customHeight="1"/>
    <row r="95" spans="9:9" ht="26.1" customHeight="1"/>
    <row r="96" spans="9:9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</sheetData>
  <sheetProtection formatCells="0" formatRows="0" insertRows="0" deleteRows="0" selectLockedCells="1"/>
  <mergeCells count="93">
    <mergeCell ref="A34:B34"/>
    <mergeCell ref="J34:M34"/>
    <mergeCell ref="A44:M44"/>
    <mergeCell ref="A45:M45"/>
    <mergeCell ref="A46:M46"/>
    <mergeCell ref="A38:B38"/>
    <mergeCell ref="J38:M38"/>
    <mergeCell ref="A39:B39"/>
    <mergeCell ref="J39:M39"/>
    <mergeCell ref="A35:B35"/>
    <mergeCell ref="J35:M35"/>
    <mergeCell ref="A36:B36"/>
    <mergeCell ref="J36:M36"/>
    <mergeCell ref="A37:B37"/>
    <mergeCell ref="J37:M37"/>
    <mergeCell ref="A50:M50"/>
    <mergeCell ref="A51:M51"/>
    <mergeCell ref="A52:M52"/>
    <mergeCell ref="A41:M41"/>
    <mergeCell ref="J40:M40"/>
    <mergeCell ref="A47:M47"/>
    <mergeCell ref="A48:M48"/>
    <mergeCell ref="A49:M49"/>
    <mergeCell ref="A40:B40"/>
    <mergeCell ref="A42:M42"/>
    <mergeCell ref="A43:M43"/>
    <mergeCell ref="A31:B31"/>
    <mergeCell ref="J31:M31"/>
    <mergeCell ref="A32:B32"/>
    <mergeCell ref="J32:M32"/>
    <mergeCell ref="A33:B33"/>
    <mergeCell ref="J33:M33"/>
    <mergeCell ref="A28:B28"/>
    <mergeCell ref="J28:M28"/>
    <mergeCell ref="A29:B29"/>
    <mergeCell ref="J29:M29"/>
    <mergeCell ref="A30:B30"/>
    <mergeCell ref="J30:M30"/>
    <mergeCell ref="A24:B24"/>
    <mergeCell ref="J24:M24"/>
    <mergeCell ref="A26:B26"/>
    <mergeCell ref="J26:M26"/>
    <mergeCell ref="A27:B27"/>
    <mergeCell ref="J27:M27"/>
    <mergeCell ref="A25:B25"/>
    <mergeCell ref="J25:M25"/>
    <mergeCell ref="A21:B21"/>
    <mergeCell ref="J21:M21"/>
    <mergeCell ref="A22:B22"/>
    <mergeCell ref="J22:M22"/>
    <mergeCell ref="A23:B23"/>
    <mergeCell ref="J23:M23"/>
    <mergeCell ref="A18:B18"/>
    <mergeCell ref="J18:M18"/>
    <mergeCell ref="A19:B19"/>
    <mergeCell ref="J19:M19"/>
    <mergeCell ref="A20:B20"/>
    <mergeCell ref="J20:M20"/>
    <mergeCell ref="A15:B15"/>
    <mergeCell ref="J15:M15"/>
    <mergeCell ref="A16:B16"/>
    <mergeCell ref="J16:M16"/>
    <mergeCell ref="A17:B17"/>
    <mergeCell ref="J17:M17"/>
    <mergeCell ref="A12:B12"/>
    <mergeCell ref="J12:M12"/>
    <mergeCell ref="A13:B13"/>
    <mergeCell ref="J13:M13"/>
    <mergeCell ref="A14:B14"/>
    <mergeCell ref="J14:M14"/>
    <mergeCell ref="A9:B9"/>
    <mergeCell ref="J9:M9"/>
    <mergeCell ref="A10:B10"/>
    <mergeCell ref="J10:M10"/>
    <mergeCell ref="A11:B11"/>
    <mergeCell ref="J11:M11"/>
    <mergeCell ref="B4:G4"/>
    <mergeCell ref="H4:I4"/>
    <mergeCell ref="B5:I5"/>
    <mergeCell ref="A6:M6"/>
    <mergeCell ref="A8:B8"/>
    <mergeCell ref="J8:M8"/>
    <mergeCell ref="L4:M4"/>
    <mergeCell ref="L5:M5"/>
    <mergeCell ref="A7:M7"/>
    <mergeCell ref="J1:M1"/>
    <mergeCell ref="B2:G2"/>
    <mergeCell ref="H2:I2"/>
    <mergeCell ref="B3:G3"/>
    <mergeCell ref="H3:I3"/>
    <mergeCell ref="L2:M2"/>
    <mergeCell ref="L3:M3"/>
    <mergeCell ref="A1:I1"/>
  </mergeCells>
  <printOptions horizontalCentered="1"/>
  <pageMargins left="0.25" right="0.25" top="0.75" bottom="0.75" header="0.3" footer="0.3"/>
  <pageSetup scale="19" orientation="landscape" copies="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2a467f-9cea-422c-b502-2e1bf627d9df" xsi:nil="true"/>
    <lcf76f155ced4ddcb4097134ff3c332f xmlns="ba5f7048-10d7-43e6-a79c-ce8d136e0db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A09FD7142D742B95F4D7D9AA9B2F0" ma:contentTypeVersion="18" ma:contentTypeDescription="Create a new document." ma:contentTypeScope="" ma:versionID="c5819d6b4c6214b979d438f10f157c09">
  <xsd:schema xmlns:xsd="http://www.w3.org/2001/XMLSchema" xmlns:xs="http://www.w3.org/2001/XMLSchema" xmlns:p="http://schemas.microsoft.com/office/2006/metadata/properties" xmlns:ns2="ba5f7048-10d7-43e6-a79c-ce8d136e0db7" xmlns:ns3="1f2a467f-9cea-422c-b502-2e1bf627d9df" targetNamespace="http://schemas.microsoft.com/office/2006/metadata/properties" ma:root="true" ma:fieldsID="4564f48811cb7cd669c7a2eb6b5cf7de" ns2:_="" ns3:_="">
    <xsd:import namespace="ba5f7048-10d7-43e6-a79c-ce8d136e0db7"/>
    <xsd:import namespace="1f2a467f-9cea-422c-b502-2e1bf627d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f7048-10d7-43e6-a79c-ce8d136e0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eaf5e49-5721-4880-892e-1421dc5d43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a467f-9cea-422c-b502-2e1bf627d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cdb7b9-5e2b-416f-80fd-825e34d84d4f}" ma:internalName="TaxCatchAll" ma:showField="CatchAllData" ma:web="1f2a467f-9cea-422c-b502-2e1bf627d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E156B7-0001-473C-BFC3-EF2FFEEFDEEA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1f2a467f-9cea-422c-b502-2e1bf627d9df"/>
    <ds:schemaRef ds:uri="ba5f7048-10d7-43e6-a79c-ce8d136e0db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0CA5795-78BB-4616-9205-CAB4F4BE6D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43C95F-4BFE-4708-8455-B4506F3FD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5f7048-10d7-43e6-a79c-ce8d136e0db7"/>
    <ds:schemaRef ds:uri="1f2a467f-9cea-422c-b502-2e1bf627d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SKETCH</vt:lpstr>
      <vt:lpstr>FRONT</vt:lpstr>
      <vt:lpstr>BACK</vt:lpstr>
      <vt:lpstr>COLORS</vt:lpstr>
      <vt:lpstr>FABRIC &amp; TRIM</vt:lpstr>
      <vt:lpstr>TRIM DETAIL</vt:lpstr>
      <vt:lpstr>SPEC</vt:lpstr>
      <vt:lpstr>DESIGN COMMENTS</vt:lpstr>
      <vt:lpstr>1ST</vt:lpstr>
      <vt:lpstr>Sams 1st</vt:lpstr>
      <vt:lpstr>GRADE</vt:lpstr>
      <vt:lpstr>'1ST'!Print_Area</vt:lpstr>
      <vt:lpstr>BACK!Print_Area</vt:lpstr>
      <vt:lpstr>COLORS!Print_Area</vt:lpstr>
      <vt:lpstr>'FABRIC &amp; TRIM'!Print_Area</vt:lpstr>
      <vt:lpstr>FRONT!Print_Area</vt:lpstr>
      <vt:lpstr>GRADE!Print_Area</vt:lpstr>
      <vt:lpstr>'Sams 1st'!Print_Area</vt:lpstr>
      <vt:lpstr>SKETCH!Print_Area</vt:lpstr>
      <vt:lpstr>SPEC!Print_Area</vt:lpstr>
      <vt:lpstr>'TRIM DETAIL'!Print_Area</vt:lpstr>
    </vt:vector>
  </TitlesOfParts>
  <Manager/>
  <Company>bernette textiles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annette hahn</dc:creator>
  <cp:keywords/>
  <dc:description/>
  <cp:lastModifiedBy>Office</cp:lastModifiedBy>
  <cp:revision/>
  <cp:lastPrinted>2025-12-03T08:45:12Z</cp:lastPrinted>
  <dcterms:created xsi:type="dcterms:W3CDTF">2003-08-01T15:18:04Z</dcterms:created>
  <dcterms:modified xsi:type="dcterms:W3CDTF">2025-12-03T08:45:24Z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0x0101005D2A09FD7142D742B95F4D7D9AA9B2F0</vt:lpwstr>
  </property>
  <property fmtid="{D5CDD505-2E9C-101B-9397-08002B2CF9AE}" pid="3" name="MediaServiceImageTags">
    <vt:lpwstr/>
  </property>
</Properties>
</file>